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meshaPathirana\Downloads\"/>
    </mc:Choice>
  </mc:AlternateContent>
  <xr:revisionPtr revIDLastSave="0" documentId="13_ncr:1_{F1C7B639-9089-4238-851E-C3102E123A28}" xr6:coauthVersionLast="47" xr6:coauthVersionMax="47" xr10:uidLastSave="{00000000-0000-0000-0000-000000000000}"/>
  <bookViews>
    <workbookView xWindow="-108" yWindow="-108" windowWidth="23256" windowHeight="12720" activeTab="2" xr2:uid="{5A031CC5-AE74-40E6-B27E-076032408C2C}"/>
  </bookViews>
  <sheets>
    <sheet name="DynScl" sheetId="4" r:id="rId1"/>
    <sheet name="Checklist" sheetId="7" r:id="rId2"/>
    <sheet name="Per Trk" sheetId="3" r:id="rId3"/>
    <sheet name="Axle Cal" sheetId="5" r:id="rId4"/>
    <sheet name="Total Cal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C15" i="4" s="1"/>
  <c r="M11" i="4" s="1"/>
  <c r="O136" i="2"/>
  <c r="O134" i="2"/>
  <c r="O132" i="2"/>
  <c r="O110" i="2"/>
  <c r="O108" i="2"/>
  <c r="O106" i="2"/>
  <c r="O104" i="2"/>
  <c r="O86" i="2"/>
  <c r="O84" i="2"/>
  <c r="O82" i="2"/>
  <c r="O60" i="2"/>
  <c r="O58" i="2"/>
  <c r="O56" i="2"/>
  <c r="O54" i="2"/>
  <c r="O9" i="2"/>
  <c r="O7" i="2"/>
  <c r="O5" i="2"/>
  <c r="L148" i="2"/>
  <c r="M148" i="2" s="1"/>
  <c r="I148" i="2"/>
  <c r="K148" i="2" s="1"/>
  <c r="H148" i="2"/>
  <c r="J148" i="2" s="1"/>
  <c r="E148" i="2"/>
  <c r="G148" i="2" s="1"/>
  <c r="D148" i="2"/>
  <c r="F148" i="2" s="1"/>
  <c r="B148" i="2"/>
  <c r="C148" i="2" s="1"/>
  <c r="L141" i="2"/>
  <c r="M141" i="2" s="1"/>
  <c r="I141" i="2"/>
  <c r="K141" i="2" s="1"/>
  <c r="H141" i="2"/>
  <c r="J141" i="2" s="1"/>
  <c r="E141" i="2"/>
  <c r="G141" i="2" s="1"/>
  <c r="D141" i="2"/>
  <c r="F141" i="2" s="1"/>
  <c r="B141" i="2"/>
  <c r="C141" i="2" s="1"/>
  <c r="L134" i="2"/>
  <c r="M134" i="2" s="1"/>
  <c r="I134" i="2"/>
  <c r="K134" i="2" s="1"/>
  <c r="H134" i="2"/>
  <c r="J134" i="2" s="1"/>
  <c r="E134" i="2"/>
  <c r="G134" i="2" s="1"/>
  <c r="D134" i="2"/>
  <c r="F134" i="2" s="1"/>
  <c r="B134" i="2"/>
  <c r="C134" i="2" s="1"/>
  <c r="L122" i="2"/>
  <c r="M122" i="2" s="1"/>
  <c r="I122" i="2"/>
  <c r="K122" i="2" s="1"/>
  <c r="H122" i="2"/>
  <c r="J122" i="2" s="1"/>
  <c r="E122" i="2"/>
  <c r="G122" i="2" s="1"/>
  <c r="D122" i="2"/>
  <c r="F122" i="2" s="1"/>
  <c r="B122" i="2"/>
  <c r="C122" i="2" s="1"/>
  <c r="L115" i="2"/>
  <c r="M115" i="2" s="1"/>
  <c r="I115" i="2"/>
  <c r="K115" i="2" s="1"/>
  <c r="H115" i="2"/>
  <c r="J115" i="2" s="1"/>
  <c r="E115" i="2"/>
  <c r="G115" i="2" s="1"/>
  <c r="D115" i="2"/>
  <c r="F115" i="2" s="1"/>
  <c r="B115" i="2"/>
  <c r="C115" i="2" s="1"/>
  <c r="L108" i="2"/>
  <c r="M108" i="2" s="1"/>
  <c r="I108" i="2"/>
  <c r="K108" i="2" s="1"/>
  <c r="H108" i="2"/>
  <c r="J108" i="2" s="1"/>
  <c r="E108" i="2"/>
  <c r="G108" i="2" s="1"/>
  <c r="D108" i="2"/>
  <c r="F108" i="2" s="1"/>
  <c r="B108" i="2"/>
  <c r="C108" i="2" s="1"/>
  <c r="L98" i="2"/>
  <c r="M98" i="2" s="1"/>
  <c r="I98" i="2"/>
  <c r="K98" i="2" s="1"/>
  <c r="H98" i="2"/>
  <c r="J98" i="2" s="1"/>
  <c r="E98" i="2"/>
  <c r="G98" i="2" s="1"/>
  <c r="D98" i="2"/>
  <c r="F98" i="2" s="1"/>
  <c r="B98" i="2"/>
  <c r="C98" i="2" s="1"/>
  <c r="L91" i="2"/>
  <c r="M91" i="2" s="1"/>
  <c r="I91" i="2"/>
  <c r="K91" i="2" s="1"/>
  <c r="H91" i="2"/>
  <c r="J91" i="2" s="1"/>
  <c r="E91" i="2"/>
  <c r="G91" i="2" s="1"/>
  <c r="D91" i="2"/>
  <c r="F91" i="2" s="1"/>
  <c r="B91" i="2"/>
  <c r="C91" i="2" s="1"/>
  <c r="L84" i="2"/>
  <c r="M84" i="2" s="1"/>
  <c r="I84" i="2"/>
  <c r="K84" i="2" s="1"/>
  <c r="H84" i="2"/>
  <c r="J84" i="2" s="1"/>
  <c r="E84" i="2"/>
  <c r="G84" i="2" s="1"/>
  <c r="D84" i="2"/>
  <c r="F84" i="2" s="1"/>
  <c r="B84" i="2"/>
  <c r="C84" i="2" s="1"/>
  <c r="L72" i="2"/>
  <c r="M72" i="2" s="1"/>
  <c r="I72" i="2"/>
  <c r="K72" i="2" s="1"/>
  <c r="H72" i="2"/>
  <c r="J72" i="2" s="1"/>
  <c r="E72" i="2"/>
  <c r="G72" i="2" s="1"/>
  <c r="D72" i="2"/>
  <c r="F72" i="2" s="1"/>
  <c r="B72" i="2"/>
  <c r="C72" i="2" s="1"/>
  <c r="L65" i="2"/>
  <c r="M65" i="2" s="1"/>
  <c r="I65" i="2"/>
  <c r="K65" i="2" s="1"/>
  <c r="H65" i="2"/>
  <c r="J65" i="2" s="1"/>
  <c r="G65" i="2"/>
  <c r="E65" i="2"/>
  <c r="D65" i="2"/>
  <c r="F65" i="2" s="1"/>
  <c r="B65" i="2"/>
  <c r="C65" i="2" s="1"/>
  <c r="L58" i="2"/>
  <c r="M58" i="2" s="1"/>
  <c r="I58" i="2"/>
  <c r="K58" i="2" s="1"/>
  <c r="H58" i="2"/>
  <c r="J58" i="2" s="1"/>
  <c r="E58" i="2"/>
  <c r="G58" i="2" s="1"/>
  <c r="D58" i="2"/>
  <c r="F58" i="2" s="1"/>
  <c r="B58" i="2"/>
  <c r="C58" i="2" s="1"/>
  <c r="L46" i="2"/>
  <c r="M46" i="2" s="1"/>
  <c r="I46" i="2"/>
  <c r="K46" i="2" s="1"/>
  <c r="H46" i="2"/>
  <c r="J46" i="2" s="1"/>
  <c r="E46" i="2"/>
  <c r="G46" i="2" s="1"/>
  <c r="D46" i="2"/>
  <c r="F46" i="2" s="1"/>
  <c r="B46" i="2"/>
  <c r="C46" i="2" s="1"/>
  <c r="L39" i="2"/>
  <c r="M39" i="2" s="1"/>
  <c r="I39" i="2"/>
  <c r="K39" i="2" s="1"/>
  <c r="H39" i="2"/>
  <c r="J39" i="2" s="1"/>
  <c r="E39" i="2"/>
  <c r="G39" i="2" s="1"/>
  <c r="D39" i="2"/>
  <c r="F39" i="2" s="1"/>
  <c r="B39" i="2"/>
  <c r="C39" i="2" s="1"/>
  <c r="L32" i="2"/>
  <c r="M32" i="2" s="1"/>
  <c r="I32" i="2"/>
  <c r="K32" i="2" s="1"/>
  <c r="H32" i="2"/>
  <c r="J32" i="2" s="1"/>
  <c r="E32" i="2"/>
  <c r="G32" i="2" s="1"/>
  <c r="D32" i="2"/>
  <c r="F32" i="2" s="1"/>
  <c r="B32" i="2"/>
  <c r="C32" i="2" s="1"/>
  <c r="L21" i="2"/>
  <c r="M21" i="2" s="1"/>
  <c r="I21" i="2"/>
  <c r="K21" i="2" s="1"/>
  <c r="H21" i="2"/>
  <c r="J21" i="2" s="1"/>
  <c r="E21" i="2"/>
  <c r="G21" i="2" s="1"/>
  <c r="D21" i="2"/>
  <c r="F21" i="2" s="1"/>
  <c r="B21" i="2"/>
  <c r="C21" i="2" s="1"/>
  <c r="L14" i="2"/>
  <c r="M14" i="2" s="1"/>
  <c r="I14" i="2"/>
  <c r="K14" i="2" s="1"/>
  <c r="H14" i="2"/>
  <c r="J14" i="2" s="1"/>
  <c r="E14" i="2"/>
  <c r="G14" i="2" s="1"/>
  <c r="D14" i="2"/>
  <c r="F14" i="2" s="1"/>
  <c r="B14" i="2"/>
  <c r="C14" i="2" s="1"/>
  <c r="L7" i="2"/>
  <c r="M7" i="2" s="1"/>
  <c r="I7" i="2"/>
  <c r="K7" i="2" s="1"/>
  <c r="H7" i="2"/>
  <c r="J7" i="2" s="1"/>
  <c r="E7" i="2"/>
  <c r="G7" i="2" s="1"/>
  <c r="D7" i="2"/>
  <c r="F7" i="2" s="1"/>
  <c r="B7" i="2"/>
  <c r="C7" i="2" s="1"/>
  <c r="M151" i="5"/>
  <c r="J151" i="5"/>
  <c r="I151" i="5"/>
  <c r="F151" i="5"/>
  <c r="E151" i="5"/>
  <c r="C151" i="5"/>
  <c r="H147" i="5"/>
  <c r="H151" i="5" s="1"/>
  <c r="M144" i="5"/>
  <c r="J144" i="5"/>
  <c r="I144" i="5"/>
  <c r="F144" i="5"/>
  <c r="E144" i="5"/>
  <c r="G144" i="5" s="1"/>
  <c r="C144" i="5"/>
  <c r="N140" i="5"/>
  <c r="N147" i="5" s="1"/>
  <c r="N151" i="5" s="1"/>
  <c r="L140" i="5"/>
  <c r="L144" i="5" s="1"/>
  <c r="K140" i="5"/>
  <c r="K144" i="5" s="1"/>
  <c r="H140" i="5"/>
  <c r="H144" i="5" s="1"/>
  <c r="G140" i="5"/>
  <c r="G147" i="5" s="1"/>
  <c r="G151" i="5" s="1"/>
  <c r="D140" i="5"/>
  <c r="D144" i="5" s="1"/>
  <c r="M137" i="5"/>
  <c r="N137" i="5" s="1"/>
  <c r="K137" i="5"/>
  <c r="J137" i="5"/>
  <c r="L137" i="5" s="1"/>
  <c r="I137" i="5"/>
  <c r="G137" i="5"/>
  <c r="F137" i="5"/>
  <c r="H137" i="5" s="1"/>
  <c r="E137" i="5"/>
  <c r="C137" i="5"/>
  <c r="D137" i="5" s="1"/>
  <c r="M125" i="5"/>
  <c r="J125" i="5"/>
  <c r="I125" i="5"/>
  <c r="F125" i="5"/>
  <c r="E125" i="5"/>
  <c r="C125" i="5"/>
  <c r="H121" i="5"/>
  <c r="H125" i="5" s="1"/>
  <c r="M118" i="5"/>
  <c r="J118" i="5"/>
  <c r="I118" i="5"/>
  <c r="F118" i="5"/>
  <c r="E118" i="5"/>
  <c r="G118" i="5" s="1"/>
  <c r="C118" i="5"/>
  <c r="N114" i="5"/>
  <c r="N121" i="5" s="1"/>
  <c r="N125" i="5" s="1"/>
  <c r="L114" i="5"/>
  <c r="L118" i="5" s="1"/>
  <c r="K114" i="5"/>
  <c r="K118" i="5" s="1"/>
  <c r="H114" i="5"/>
  <c r="H118" i="5" s="1"/>
  <c r="G114" i="5"/>
  <c r="G121" i="5" s="1"/>
  <c r="G125" i="5" s="1"/>
  <c r="D114" i="5"/>
  <c r="D118" i="5" s="1"/>
  <c r="N111" i="5"/>
  <c r="M111" i="5"/>
  <c r="K111" i="5"/>
  <c r="J111" i="5"/>
  <c r="L111" i="5" s="1"/>
  <c r="I111" i="5"/>
  <c r="G111" i="5"/>
  <c r="F111" i="5"/>
  <c r="H111" i="5" s="1"/>
  <c r="E111" i="5"/>
  <c r="C111" i="5"/>
  <c r="D111" i="5" s="1"/>
  <c r="T139" i="5"/>
  <c r="R139" i="5"/>
  <c r="T137" i="5"/>
  <c r="R137" i="5"/>
  <c r="T113" i="5"/>
  <c r="R113" i="5"/>
  <c r="T111" i="5"/>
  <c r="R111" i="5"/>
  <c r="T86" i="5"/>
  <c r="R86" i="5"/>
  <c r="T84" i="5"/>
  <c r="R84" i="5"/>
  <c r="T60" i="5"/>
  <c r="R60" i="5"/>
  <c r="T58" i="5"/>
  <c r="R58" i="5"/>
  <c r="T34" i="5"/>
  <c r="R34" i="5"/>
  <c r="T32" i="5"/>
  <c r="R32" i="5"/>
  <c r="T9" i="5"/>
  <c r="R9" i="5"/>
  <c r="T7" i="5"/>
  <c r="R7" i="5"/>
  <c r="M98" i="5"/>
  <c r="J98" i="5"/>
  <c r="I98" i="5"/>
  <c r="F98" i="5"/>
  <c r="E98" i="5"/>
  <c r="C98" i="5"/>
  <c r="M91" i="5"/>
  <c r="J91" i="5"/>
  <c r="L91" i="5" s="1"/>
  <c r="I91" i="5"/>
  <c r="F91" i="5"/>
  <c r="E91" i="5"/>
  <c r="C91" i="5"/>
  <c r="N87" i="5"/>
  <c r="L87" i="5"/>
  <c r="L94" i="5" s="1"/>
  <c r="L98" i="5" s="1"/>
  <c r="K87" i="5"/>
  <c r="H87" i="5"/>
  <c r="H94" i="5" s="1"/>
  <c r="G87" i="5"/>
  <c r="D87" i="5"/>
  <c r="D94" i="5" s="1"/>
  <c r="D98" i="5" s="1"/>
  <c r="M84" i="5"/>
  <c r="N84" i="5" s="1"/>
  <c r="J84" i="5"/>
  <c r="L84" i="5" s="1"/>
  <c r="I84" i="5"/>
  <c r="K84" i="5" s="1"/>
  <c r="F84" i="5"/>
  <c r="H84" i="5" s="1"/>
  <c r="E84" i="5"/>
  <c r="G84" i="5" s="1"/>
  <c r="C84" i="5"/>
  <c r="D84" i="5" s="1"/>
  <c r="M72" i="5"/>
  <c r="J72" i="5"/>
  <c r="I72" i="5"/>
  <c r="F72" i="5"/>
  <c r="E72" i="5"/>
  <c r="C72" i="5"/>
  <c r="M65" i="5"/>
  <c r="J65" i="5"/>
  <c r="I65" i="5"/>
  <c r="F65" i="5"/>
  <c r="E65" i="5"/>
  <c r="C65" i="5"/>
  <c r="N61" i="5"/>
  <c r="N68" i="5" s="1"/>
  <c r="N72" i="5" s="1"/>
  <c r="L61" i="5"/>
  <c r="K61" i="5"/>
  <c r="H61" i="5"/>
  <c r="H68" i="5" s="1"/>
  <c r="G61" i="5"/>
  <c r="G68" i="5" s="1"/>
  <c r="G72" i="5" s="1"/>
  <c r="D61" i="5"/>
  <c r="D68" i="5" s="1"/>
  <c r="D72" i="5" s="1"/>
  <c r="M58" i="5"/>
  <c r="N58" i="5" s="1"/>
  <c r="J58" i="5"/>
  <c r="L58" i="5" s="1"/>
  <c r="I58" i="5"/>
  <c r="K58" i="5" s="1"/>
  <c r="F58" i="5"/>
  <c r="H58" i="5" s="1"/>
  <c r="E58" i="5"/>
  <c r="G58" i="5" s="1"/>
  <c r="C58" i="5"/>
  <c r="D58" i="5" s="1"/>
  <c r="M46" i="5"/>
  <c r="J46" i="5"/>
  <c r="I46" i="5"/>
  <c r="K46" i="5" s="1"/>
  <c r="F46" i="5"/>
  <c r="E46" i="5"/>
  <c r="C46" i="5"/>
  <c r="M39" i="5"/>
  <c r="J39" i="5"/>
  <c r="I39" i="5"/>
  <c r="F39" i="5"/>
  <c r="E39" i="5"/>
  <c r="C39" i="5"/>
  <c r="N35" i="5"/>
  <c r="L35" i="5"/>
  <c r="L42" i="5" s="1"/>
  <c r="L46" i="5" s="1"/>
  <c r="K35" i="5"/>
  <c r="K39" i="5" s="1"/>
  <c r="H35" i="5"/>
  <c r="H42" i="5" s="1"/>
  <c r="G35" i="5"/>
  <c r="G42" i="5" s="1"/>
  <c r="G46" i="5" s="1"/>
  <c r="D35" i="5"/>
  <c r="D42" i="5" s="1"/>
  <c r="D46" i="5" s="1"/>
  <c r="M32" i="5"/>
  <c r="N32" i="5" s="1"/>
  <c r="J32" i="5"/>
  <c r="L32" i="5" s="1"/>
  <c r="I32" i="5"/>
  <c r="K32" i="5" s="1"/>
  <c r="F32" i="5"/>
  <c r="H32" i="5" s="1"/>
  <c r="E32" i="5"/>
  <c r="G32" i="5" s="1"/>
  <c r="D32" i="5"/>
  <c r="C32" i="5"/>
  <c r="M22" i="5"/>
  <c r="N22" i="5" s="1"/>
  <c r="J22" i="5"/>
  <c r="L22" i="5" s="1"/>
  <c r="I22" i="5"/>
  <c r="K22" i="5" s="1"/>
  <c r="F22" i="5"/>
  <c r="H22" i="5" s="1"/>
  <c r="E22" i="5"/>
  <c r="G22" i="5" s="1"/>
  <c r="C22" i="5"/>
  <c r="D22" i="5" s="1"/>
  <c r="M15" i="5"/>
  <c r="N15" i="5" s="1"/>
  <c r="J15" i="5"/>
  <c r="L15" i="5" s="1"/>
  <c r="I15" i="5"/>
  <c r="K15" i="5" s="1"/>
  <c r="F15" i="5"/>
  <c r="H15" i="5" s="1"/>
  <c r="E15" i="5"/>
  <c r="G15" i="5" s="1"/>
  <c r="C15" i="5"/>
  <c r="D15" i="5" s="1"/>
  <c r="M8" i="5"/>
  <c r="N8" i="5" s="1"/>
  <c r="J8" i="5"/>
  <c r="L8" i="5" s="1"/>
  <c r="I8" i="5"/>
  <c r="K8" i="5" s="1"/>
  <c r="F8" i="5"/>
  <c r="H8" i="5" s="1"/>
  <c r="E8" i="5"/>
  <c r="G8" i="5" s="1"/>
  <c r="C8" i="5"/>
  <c r="D8" i="5" s="1"/>
  <c r="N144" i="5" l="1"/>
  <c r="K147" i="5"/>
  <c r="K151" i="5" s="1"/>
  <c r="D147" i="5"/>
  <c r="D151" i="5" s="1"/>
  <c r="L147" i="5"/>
  <c r="L151" i="5" s="1"/>
  <c r="N118" i="5"/>
  <c r="K121" i="5"/>
  <c r="K125" i="5" s="1"/>
  <c r="D121" i="5"/>
  <c r="D125" i="5" s="1"/>
  <c r="L121" i="5"/>
  <c r="L125" i="5" s="1"/>
  <c r="L65" i="5"/>
  <c r="L68" i="5"/>
  <c r="L72" i="5" s="1"/>
  <c r="H72" i="5"/>
  <c r="D65" i="5"/>
  <c r="N39" i="5"/>
  <c r="N42" i="5"/>
  <c r="N46" i="5" s="1"/>
  <c r="K65" i="5"/>
  <c r="H46" i="5"/>
  <c r="G65" i="5"/>
  <c r="G91" i="5"/>
  <c r="N91" i="5"/>
  <c r="G94" i="5"/>
  <c r="G98" i="5" s="1"/>
  <c r="G39" i="5"/>
  <c r="H65" i="5"/>
  <c r="D39" i="5"/>
  <c r="K91" i="5"/>
  <c r="D91" i="5"/>
  <c r="H91" i="5"/>
  <c r="H98" i="5"/>
  <c r="N94" i="5"/>
  <c r="N98" i="5" s="1"/>
  <c r="L39" i="5"/>
  <c r="N65" i="5"/>
  <c r="H39" i="5"/>
  <c r="K68" i="5"/>
  <c r="K72" i="5" s="1"/>
  <c r="K94" i="5"/>
  <c r="K98" i="5" s="1"/>
  <c r="Q108" i="2" l="1"/>
  <c r="Q110" i="2"/>
  <c r="S134" i="2"/>
  <c r="S136" i="2"/>
  <c r="C14" i="3"/>
  <c r="E38" i="3"/>
  <c r="E30" i="3"/>
  <c r="E22" i="3"/>
  <c r="E14" i="3"/>
  <c r="E39" i="4"/>
  <c r="E31" i="4"/>
  <c r="E23" i="4"/>
  <c r="E15" i="4"/>
  <c r="Q136" i="2" l="1"/>
  <c r="M14" i="3"/>
  <c r="O14" i="3" s="1"/>
  <c r="S108" i="2"/>
  <c r="S110" i="2"/>
  <c r="Q134" i="2"/>
  <c r="M12" i="3"/>
  <c r="O12" i="3" s="1"/>
  <c r="M9" i="3"/>
  <c r="O9" i="3" s="1"/>
  <c r="M13" i="3"/>
  <c r="O13" i="3" s="1"/>
  <c r="C17" i="3"/>
  <c r="C22" i="3" s="1"/>
  <c r="M21" i="3" s="1"/>
  <c r="O21" i="3" s="1"/>
  <c r="G14" i="3"/>
  <c r="I9" i="3" s="1"/>
  <c r="K14" i="3" s="1"/>
  <c r="I22" i="3" s="1"/>
  <c r="M10" i="3"/>
  <c r="O10" i="3" s="1"/>
  <c r="M11" i="3"/>
  <c r="O11" i="3" s="1"/>
  <c r="G22" i="3"/>
  <c r="I17" i="3" s="1"/>
  <c r="M15" i="4"/>
  <c r="O15" i="4" s="1"/>
  <c r="M14" i="4"/>
  <c r="O14" i="4" s="1"/>
  <c r="C18" i="4"/>
  <c r="C23" i="4" s="1"/>
  <c r="G23" i="4" s="1"/>
  <c r="I18" i="4" s="1"/>
  <c r="M10" i="4"/>
  <c r="O10" i="4" s="1"/>
  <c r="M12" i="4"/>
  <c r="O12" i="4" s="1"/>
  <c r="G15" i="4"/>
  <c r="I10" i="4" s="1"/>
  <c r="K15" i="4" s="1"/>
  <c r="I23" i="4" s="1"/>
  <c r="O11" i="4"/>
  <c r="M13" i="4"/>
  <c r="O13" i="4" s="1"/>
  <c r="K23" i="4" l="1"/>
  <c r="C25" i="3"/>
  <c r="C30" i="3" s="1"/>
  <c r="M30" i="3" s="1"/>
  <c r="O30" i="3" s="1"/>
  <c r="K22" i="3"/>
  <c r="M22" i="4"/>
  <c r="O22" i="4" s="1"/>
  <c r="C26" i="4"/>
  <c r="C31" i="4" s="1"/>
  <c r="M31" i="4" s="1"/>
  <c r="O31" i="4" s="1"/>
  <c r="M23" i="4"/>
  <c r="O23" i="4" s="1"/>
  <c r="M21" i="4"/>
  <c r="O21" i="4" s="1"/>
  <c r="M19" i="4"/>
  <c r="O19" i="4" s="1"/>
  <c r="M20" i="4"/>
  <c r="O20" i="4" s="1"/>
  <c r="M18" i="4"/>
  <c r="O18" i="4" s="1"/>
  <c r="M20" i="3"/>
  <c r="O20" i="3" s="1"/>
  <c r="M17" i="3"/>
  <c r="O17" i="3" s="1"/>
  <c r="M22" i="3"/>
  <c r="O22" i="3" s="1"/>
  <c r="M19" i="3"/>
  <c r="O19" i="3" s="1"/>
  <c r="M18" i="3"/>
  <c r="O18" i="3" s="1"/>
  <c r="M28" i="3"/>
  <c r="O28" i="3" s="1"/>
  <c r="M26" i="3"/>
  <c r="O26" i="3" s="1"/>
  <c r="G30" i="3"/>
  <c r="I25" i="3" s="1"/>
  <c r="K30" i="3" s="1"/>
  <c r="I38" i="3" s="1"/>
  <c r="M27" i="3"/>
  <c r="O27" i="3" s="1"/>
  <c r="C33" i="3"/>
  <c r="C38" i="3" s="1"/>
  <c r="M29" i="3"/>
  <c r="O29" i="3" s="1"/>
  <c r="M25" i="3"/>
  <c r="O25" i="3" s="1"/>
  <c r="M26" i="4" l="1"/>
  <c r="O26" i="4" s="1"/>
  <c r="C34" i="4"/>
  <c r="C39" i="4" s="1"/>
  <c r="M36" i="4" s="1"/>
  <c r="O36" i="4" s="1"/>
  <c r="M28" i="4"/>
  <c r="O28" i="4" s="1"/>
  <c r="M30" i="4"/>
  <c r="O30" i="4" s="1"/>
  <c r="M29" i="4"/>
  <c r="O29" i="4" s="1"/>
  <c r="G31" i="4"/>
  <c r="I26" i="4" s="1"/>
  <c r="K31" i="4" s="1"/>
  <c r="I39" i="4" s="1"/>
  <c r="M27" i="4"/>
  <c r="O27" i="4" s="1"/>
  <c r="G38" i="3"/>
  <c r="I33" i="3" s="1"/>
  <c r="K38" i="3" s="1"/>
  <c r="M37" i="3"/>
  <c r="O37" i="3" s="1"/>
  <c r="M35" i="3"/>
  <c r="O35" i="3" s="1"/>
  <c r="M33" i="3"/>
  <c r="O33" i="3" s="1"/>
  <c r="M36" i="3"/>
  <c r="O36" i="3" s="1"/>
  <c r="M34" i="3"/>
  <c r="O34" i="3" s="1"/>
  <c r="M38" i="3"/>
  <c r="O38" i="3" s="1"/>
  <c r="G39" i="4"/>
  <c r="I34" i="4" s="1"/>
  <c r="M38" i="4"/>
  <c r="O38" i="4" s="1"/>
  <c r="M39" i="4" l="1"/>
  <c r="O39" i="4" s="1"/>
  <c r="M35" i="4"/>
  <c r="O35" i="4" s="1"/>
  <c r="M37" i="4"/>
  <c r="O37" i="4" s="1"/>
  <c r="M34" i="4"/>
  <c r="O34" i="4" s="1"/>
  <c r="K39" i="4"/>
  <c r="S86" i="2"/>
  <c r="Q86" i="2"/>
  <c r="S84" i="2"/>
  <c r="Q84" i="2"/>
  <c r="S60" i="2"/>
  <c r="Q60" i="2"/>
  <c r="S58" i="2"/>
  <c r="Q58" i="2"/>
  <c r="S34" i="2"/>
  <c r="Q34" i="2"/>
  <c r="S32" i="2"/>
  <c r="Q32" i="2"/>
  <c r="S9" i="2"/>
  <c r="Q9" i="2"/>
  <c r="S7" i="2"/>
  <c r="Q7" i="2"/>
</calcChain>
</file>

<file path=xl/sharedStrings.xml><?xml version="1.0" encoding="utf-8"?>
<sst xmlns="http://schemas.openxmlformats.org/spreadsheetml/2006/main" count="550" uniqueCount="92">
  <si>
    <t>MACK 2</t>
  </si>
  <si>
    <t>EMPTY TRUCK</t>
  </si>
  <si>
    <t>Total WT</t>
  </si>
  <si>
    <t>speed</t>
  </si>
  <si>
    <t>steer</t>
  </si>
  <si>
    <t>known</t>
  </si>
  <si>
    <t>drives</t>
  </si>
  <si>
    <t>trailer</t>
  </si>
  <si>
    <t>total</t>
  </si>
  <si>
    <t>Known</t>
  </si>
  <si>
    <t>enter steer weight from ticket into blue area that known steer</t>
  </si>
  <si>
    <t>Drives</t>
  </si>
  <si>
    <t>unless you have a way to weigh each axle sepeerately, take the know drive axle group and divide by two or how many axles there are</t>
  </si>
  <si>
    <t>Axle 2</t>
  </si>
  <si>
    <t>Axle 3</t>
  </si>
  <si>
    <t>AVERAGE</t>
  </si>
  <si>
    <t>Trailer</t>
  </si>
  <si>
    <t>Unless you have a way to weigh each axle seperately, take the know trailer axle group and divide by two or how many axles there are</t>
  </si>
  <si>
    <t>Axle 4</t>
  </si>
  <si>
    <t>Axle 5</t>
  </si>
  <si>
    <t>Speed</t>
  </si>
  <si>
    <t>read from the Web Interface, average for the run</t>
  </si>
  <si>
    <t>Dark Blue Pete empty</t>
  </si>
  <si>
    <t>LOADED TRUCK</t>
  </si>
  <si>
    <t>Mack Loaded</t>
  </si>
  <si>
    <t>Dark Blue Pete Loaded</t>
  </si>
  <si>
    <t>Customer Name:</t>
  </si>
  <si>
    <t>Cal Date:</t>
  </si>
  <si>
    <t>Next Cal Due:</t>
  </si>
  <si>
    <t>Technichian:</t>
  </si>
  <si>
    <t>Company:</t>
  </si>
  <si>
    <t>www.axleWEIGHr.com</t>
  </si>
  <si>
    <t>94F</t>
  </si>
  <si>
    <t xml:space="preserve">axleWEIGHr test &amp; calibration calculator </t>
  </si>
  <si>
    <t>Directions:</t>
  </si>
  <si>
    <t>Enter Known weights.</t>
  </si>
  <si>
    <t xml:space="preserve">Run truck and enter weights up to 5 times. </t>
  </si>
  <si>
    <t>Enter Cal Factor and save test page</t>
  </si>
  <si>
    <t>Enter Values into Green colored cells</t>
  </si>
  <si>
    <t>Always start a mininum of 20' away from scale, idle across the scale without using the gas pedal or brake.</t>
  </si>
  <si>
    <t>DBP TRUCK</t>
  </si>
  <si>
    <t>Truck no#</t>
  </si>
  <si>
    <t>TEST 1</t>
  </si>
  <si>
    <t>Known Weight</t>
  </si>
  <si>
    <t>Actual Weight</t>
  </si>
  <si>
    <t>Correction</t>
  </si>
  <si>
    <t>Error</t>
  </si>
  <si>
    <t>% error +/-</t>
  </si>
  <si>
    <t>1st Run</t>
  </si>
  <si>
    <t>2nd Run</t>
  </si>
  <si>
    <t>3rd Run</t>
  </si>
  <si>
    <t>4th Run</t>
  </si>
  <si>
    <t>Actual</t>
  </si>
  <si>
    <t>Factory</t>
  </si>
  <si>
    <t>5th Run</t>
  </si>
  <si>
    <t>Cal Factor</t>
  </si>
  <si>
    <t xml:space="preserve"> Cal Number</t>
  </si>
  <si>
    <t>Enter Cal Factor</t>
  </si>
  <si>
    <t>Average Weight</t>
  </si>
  <si>
    <t>TEST 2</t>
  </si>
  <si>
    <t>Prev Cal Factor</t>
  </si>
  <si>
    <t>TEST 3</t>
  </si>
  <si>
    <t>TEST 4</t>
  </si>
  <si>
    <t>AXLE-804-200</t>
  </si>
  <si>
    <t>VISUAL CHECK LIST</t>
  </si>
  <si>
    <t>Options</t>
  </si>
  <si>
    <t>E - Excellent; G - Good; F - Fair; P - Poor</t>
  </si>
  <si>
    <t>Before Service</t>
  </si>
  <si>
    <t xml:space="preserve"> -</t>
  </si>
  <si>
    <t>After Service</t>
  </si>
  <si>
    <t>Power Cord</t>
  </si>
  <si>
    <t>Load Cell Cable</t>
  </si>
  <si>
    <t>Face Plate &amp; Keypad</t>
  </si>
  <si>
    <t>Pushbuttons</t>
  </si>
  <si>
    <t>Indicator Stability</t>
  </si>
  <si>
    <t>Display Readability</t>
  </si>
  <si>
    <t>Indicator Case</t>
  </si>
  <si>
    <t>Deck Condition</t>
  </si>
  <si>
    <t>Scale Alignment</t>
  </si>
  <si>
    <t>Pit Condition</t>
  </si>
  <si>
    <t>Scale Deck Level</t>
  </si>
  <si>
    <t>Known axle truck weights - Write over your known axle truck weights</t>
  </si>
  <si>
    <t xml:space="preserve">Actual weights coming from the scale - write over your actual numbers </t>
  </si>
  <si>
    <t>Lua serial number</t>
  </si>
  <si>
    <t>software version</t>
  </si>
  <si>
    <t>firmware version</t>
  </si>
  <si>
    <t>Scale base serial number</t>
  </si>
  <si>
    <t>Indicator serial number</t>
  </si>
  <si>
    <t>Serial Numbers</t>
  </si>
  <si>
    <t>Dynamic scale number</t>
  </si>
  <si>
    <t>AXLE-804-300</t>
  </si>
  <si>
    <t>Download a clean copy at www.axleWEIGHr.com for each 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</si>
</sst>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000"/>
    <numFmt numFmtId="166" formatCode="0.0000000"/>
    <numFmt numFmtId="167" formatCode="0.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165" fontId="5" fillId="0" borderId="0" xfId="0" applyNumberFormat="1" applyFont="1"/>
    <xf numFmtId="166" fontId="5" fillId="0" borderId="0" xfId="0" applyNumberFormat="1" applyFont="1"/>
    <xf numFmtId="0" fontId="2" fillId="0" borderId="0" xfId="2"/>
    <xf numFmtId="4" fontId="0" fillId="3" borderId="0" xfId="0" applyNumberFormat="1" applyFill="1"/>
    <xf numFmtId="4" fontId="0" fillId="4" borderId="0" xfId="0" applyNumberFormat="1" applyFill="1"/>
    <xf numFmtId="4" fontId="0" fillId="0" borderId="0" xfId="0" applyNumberFormat="1"/>
    <xf numFmtId="4" fontId="0" fillId="2" borderId="0" xfId="0" applyNumberFormat="1" applyFill="1"/>
    <xf numFmtId="164" fontId="0" fillId="4" borderId="0" xfId="3" applyFont="1" applyFill="1"/>
    <xf numFmtId="164" fontId="0" fillId="0" borderId="0" xfId="3" applyFont="1"/>
    <xf numFmtId="164" fontId="0" fillId="4" borderId="0" xfId="0" applyNumberFormat="1" applyFill="1"/>
    <xf numFmtId="0" fontId="7" fillId="0" borderId="13" xfId="0" applyFont="1" applyBorder="1"/>
    <xf numFmtId="0" fontId="6" fillId="0" borderId="13" xfId="0" applyFont="1" applyBorder="1"/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10" fontId="5" fillId="0" borderId="0" xfId="1" applyNumberFormat="1" applyFont="1" applyBorder="1" applyAlignment="1" applyProtection="1">
      <alignment horizontal="center"/>
    </xf>
    <xf numFmtId="10" fontId="5" fillId="0" borderId="5" xfId="1" applyNumberFormat="1" applyFont="1" applyBorder="1" applyAlignment="1" applyProtection="1">
      <alignment horizontal="center"/>
    </xf>
    <xf numFmtId="0" fontId="5" fillId="10" borderId="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" fontId="5" fillId="10" borderId="7" xfId="0" applyNumberFormat="1" applyFont="1" applyFill="1" applyBorder="1" applyAlignment="1">
      <alignment horizontal="center"/>
    </xf>
    <xf numFmtId="167" fontId="5" fillId="10" borderId="7" xfId="0" applyNumberFormat="1" applyFont="1" applyFill="1" applyBorder="1" applyAlignment="1">
      <alignment horizontal="center"/>
    </xf>
    <xf numFmtId="167" fontId="5" fillId="9" borderId="7" xfId="0" applyNumberFormat="1" applyFont="1" applyFill="1" applyBorder="1" applyAlignment="1">
      <alignment horizontal="center"/>
    </xf>
    <xf numFmtId="10" fontId="5" fillId="10" borderId="7" xfId="1" applyNumberFormat="1" applyFont="1" applyFill="1" applyBorder="1" applyAlignment="1" applyProtection="1">
      <alignment horizontal="center"/>
    </xf>
    <xf numFmtId="10" fontId="5" fillId="10" borderId="8" xfId="1" applyNumberFormat="1" applyFont="1" applyFill="1" applyBorder="1" applyAlignment="1" applyProtection="1">
      <alignment horizontal="center"/>
    </xf>
    <xf numFmtId="0" fontId="5" fillId="0" borderId="4" xfId="0" applyFont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167" fontId="5" fillId="8" borderId="0" xfId="0" applyNumberFormat="1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3" borderId="13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8" fillId="0" borderId="0" xfId="2" applyFont="1"/>
    <xf numFmtId="0" fontId="9" fillId="0" borderId="0" xfId="2" applyFo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672465</xdr:colOff>
      <xdr:row>0</xdr:row>
      <xdr:rowOff>0</xdr:rowOff>
    </xdr:from>
    <xdr:to>
      <xdr:col>15</xdr:col>
      <xdr:colOff>552450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B97013-2654-4059-B7F7-F91FEB8D1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0"/>
          <a:ext cx="2463165" cy="632460"/>
        </a:xfrm>
        <a:prstGeom prst="rect">
          <a:avLst/>
        </a:prstGeom>
      </xdr:spPr>
    </xdr:pic>
    <xdr:clientData/>
  </xdr:twoCellAnchor>
  <xdr:twoCellAnchor>
    <xdr:from>
      <xdr:col>3</xdr:col>
      <xdr:colOff>228602</xdr:colOff>
      <xdr:row>7</xdr:row>
      <xdr:rowOff>104776</xdr:rowOff>
    </xdr:from>
    <xdr:to>
      <xdr:col>5</xdr:col>
      <xdr:colOff>228600</xdr:colOff>
      <xdr:row>10</xdr:row>
      <xdr:rowOff>47625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DC068B5-5B92-4038-A818-E8585403CED3}"/>
            </a:ext>
          </a:extLst>
        </xdr:cNvPr>
        <xdr:cNvCxnSpPr>
          <a:stCxn id="4" idx="2"/>
        </xdr:cNvCxnSpPr>
      </xdr:nvCxnSpPr>
      <xdr:spPr>
        <a:xfrm flipH="1">
          <a:off x="2057402" y="1727836"/>
          <a:ext cx="1219198" cy="54482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</xdr:col>
      <xdr:colOff>0</xdr:colOff>
      <xdr:row>5</xdr:row>
      <xdr:rowOff>47625</xdr:rowOff>
    </xdr:from>
    <xdr:ext cx="4343400" cy="45720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CC39923-9D9D-45D8-9D5D-84B71E8EACA4}"/>
            </a:ext>
          </a:extLst>
        </xdr:cNvPr>
        <xdr:cNvSpPr txBox="1"/>
      </xdr:nvSpPr>
      <xdr:spPr>
        <a:xfrm>
          <a:off x="1219200" y="1274445"/>
          <a:ext cx="4343400" cy="457201"/>
        </a:xfrm>
        <a:prstGeom prst="rect">
          <a:avLst/>
        </a:prstGeom>
        <a:solidFill>
          <a:schemeClr val="accent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Input: Known weights for each truck, only has</a:t>
          </a:r>
          <a:r>
            <a:rPr lang="en-A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be entered one time if you are using a truck scale,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enter actual readings here</a:t>
          </a:r>
          <a:endParaRPr lang="en-AU">
            <a:effectLst/>
          </a:endParaRPr>
        </a:p>
      </xdr:txBody>
    </xdr:sp>
    <xdr:clientData/>
  </xdr:oneCellAnchor>
  <xdr:twoCellAnchor>
    <xdr:from>
      <xdr:col>4</xdr:col>
      <xdr:colOff>219078</xdr:colOff>
      <xdr:row>7</xdr:row>
      <xdr:rowOff>104776</xdr:rowOff>
    </xdr:from>
    <xdr:to>
      <xdr:col>5</xdr:col>
      <xdr:colOff>228600</xdr:colOff>
      <xdr:row>9</xdr:row>
      <xdr:rowOff>142875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8B69F08-0173-41D6-815D-705D202D1B1C}"/>
            </a:ext>
          </a:extLst>
        </xdr:cNvPr>
        <xdr:cNvCxnSpPr>
          <a:stCxn id="4" idx="2"/>
        </xdr:cNvCxnSpPr>
      </xdr:nvCxnSpPr>
      <xdr:spPr>
        <a:xfrm flipH="1">
          <a:off x="2657478" y="1727836"/>
          <a:ext cx="619122" cy="4419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497205</xdr:colOff>
      <xdr:row>0</xdr:row>
      <xdr:rowOff>60960</xdr:rowOff>
    </xdr:from>
    <xdr:to>
      <xdr:col>6</xdr:col>
      <xdr:colOff>297180</xdr:colOff>
      <xdr:row>0</xdr:row>
      <xdr:rowOff>522221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966ED6-922A-4E73-92AD-98C9F424B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3345" y="60960"/>
          <a:ext cx="1796415" cy="4612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672465</xdr:colOff>
      <xdr:row>0</xdr:row>
      <xdr:rowOff>0</xdr:rowOff>
    </xdr:from>
    <xdr:to>
      <xdr:col>15</xdr:col>
      <xdr:colOff>537210</xdr:colOff>
      <xdr:row>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93DD81-CF64-476A-9AEA-E544F3271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0"/>
          <a:ext cx="2463165" cy="670560"/>
        </a:xfrm>
        <a:prstGeom prst="rect">
          <a:avLst/>
        </a:prstGeom>
      </xdr:spPr>
    </xdr:pic>
    <xdr:clientData/>
  </xdr:twoCellAnchor>
  <xdr:twoCellAnchor>
    <xdr:from>
      <xdr:col>3</xdr:col>
      <xdr:colOff>228602</xdr:colOff>
      <xdr:row>6</xdr:row>
      <xdr:rowOff>104776</xdr:rowOff>
    </xdr:from>
    <xdr:to>
      <xdr:col>5</xdr:col>
      <xdr:colOff>228600</xdr:colOff>
      <xdr:row>9</xdr:row>
      <xdr:rowOff>47625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6AB314C-B803-4339-898D-4A647CCEE0B3}"/>
            </a:ext>
          </a:extLst>
        </xdr:cNvPr>
        <xdr:cNvCxnSpPr>
          <a:stCxn id="4" idx="2"/>
        </xdr:cNvCxnSpPr>
      </xdr:nvCxnSpPr>
      <xdr:spPr>
        <a:xfrm flipH="1">
          <a:off x="2057402" y="1727836"/>
          <a:ext cx="1219198" cy="54482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</xdr:col>
      <xdr:colOff>0</xdr:colOff>
      <xdr:row>4</xdr:row>
      <xdr:rowOff>47625</xdr:rowOff>
    </xdr:from>
    <xdr:ext cx="4343400" cy="45720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334E10D-E357-4D48-9343-D6A62BEBDA5B}"/>
            </a:ext>
          </a:extLst>
        </xdr:cNvPr>
        <xdr:cNvSpPr txBox="1"/>
      </xdr:nvSpPr>
      <xdr:spPr>
        <a:xfrm>
          <a:off x="1219200" y="1274445"/>
          <a:ext cx="4343400" cy="457201"/>
        </a:xfrm>
        <a:prstGeom prst="rect">
          <a:avLst/>
        </a:prstGeom>
        <a:solidFill>
          <a:schemeClr val="accent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Input: Known weights for each truck, only has</a:t>
          </a:r>
          <a:r>
            <a:rPr lang="en-A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be entered one time if you are using a truck scale,</a:t>
          </a:r>
          <a:r>
            <a:rPr lang="en-A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enter actual readings here</a:t>
          </a:r>
          <a:endParaRPr lang="en-AU">
            <a:effectLst/>
          </a:endParaRPr>
        </a:p>
      </xdr:txBody>
    </xdr:sp>
    <xdr:clientData/>
  </xdr:oneCellAnchor>
  <xdr:twoCellAnchor>
    <xdr:from>
      <xdr:col>4</xdr:col>
      <xdr:colOff>219078</xdr:colOff>
      <xdr:row>6</xdr:row>
      <xdr:rowOff>104776</xdr:rowOff>
    </xdr:from>
    <xdr:to>
      <xdr:col>5</xdr:col>
      <xdr:colOff>228600</xdr:colOff>
      <xdr:row>8</xdr:row>
      <xdr:rowOff>142875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031BC2E-D2CC-4423-85B4-EE1157C54DA4}"/>
            </a:ext>
          </a:extLst>
        </xdr:cNvPr>
        <xdr:cNvCxnSpPr>
          <a:stCxn id="4" idx="2"/>
        </xdr:cNvCxnSpPr>
      </xdr:nvCxnSpPr>
      <xdr:spPr>
        <a:xfrm flipH="1">
          <a:off x="2657478" y="1727836"/>
          <a:ext cx="619122" cy="44195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xleweighr.com/" TargetMode="External"/><Relationship Id="rId1" Type="http://schemas.openxmlformats.org/officeDocument/2006/relationships/hyperlink" Target="http://www.axleweighr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axleweighr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xleweighr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xleweigh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EDF4-F626-4B8E-BB96-CAC2C8240D09}">
  <dimension ref="A1:P45"/>
  <sheetViews>
    <sheetView topLeftCell="A31" workbookViewId="0">
      <selection activeCell="L40" sqref="L40"/>
    </sheetView>
  </sheetViews>
  <sheetFormatPr defaultRowHeight="14.4" x14ac:dyDescent="0.3"/>
  <cols>
    <col min="9" max="9" width="11.88671875" customWidth="1"/>
    <col min="11" max="11" width="9.5546875" bestFit="1" customWidth="1"/>
    <col min="12" max="12" width="11.33203125" customWidth="1"/>
  </cols>
  <sheetData>
    <row r="1" spans="1:16" ht="50.25" customHeight="1" x14ac:dyDescent="0.5">
      <c r="B1" s="5" t="s">
        <v>33</v>
      </c>
      <c r="E1" s="6"/>
    </row>
    <row r="2" spans="1:16" ht="16.8" customHeight="1" x14ac:dyDescent="0.5">
      <c r="A2" s="20" t="s">
        <v>34</v>
      </c>
      <c r="B2" s="20"/>
      <c r="C2" s="67" t="s">
        <v>91</v>
      </c>
      <c r="E2" s="6"/>
    </row>
    <row r="3" spans="1:16" ht="15.6" x14ac:dyDescent="0.3">
      <c r="C3" s="7" t="s">
        <v>35</v>
      </c>
      <c r="D3" s="7"/>
      <c r="E3" s="7"/>
      <c r="F3" s="7" t="s">
        <v>36</v>
      </c>
      <c r="G3" s="7"/>
      <c r="H3" s="7"/>
      <c r="I3" s="7"/>
      <c r="J3" s="7"/>
      <c r="K3" s="7" t="s">
        <v>37</v>
      </c>
      <c r="L3" s="7"/>
      <c r="M3" s="7"/>
      <c r="N3" s="7"/>
      <c r="O3" s="7"/>
      <c r="P3" s="7"/>
    </row>
    <row r="4" spans="1:16" ht="15.6" x14ac:dyDescent="0.3">
      <c r="A4" s="7"/>
      <c r="B4" s="7"/>
      <c r="C4" s="7" t="s">
        <v>38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5.6" x14ac:dyDescent="0.3">
      <c r="A5" s="7"/>
      <c r="B5" s="7"/>
      <c r="C5" s="7" t="s">
        <v>39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5.6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5.6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6.2" thickBot="1" x14ac:dyDescent="0.35">
      <c r="A8" s="7" t="s">
        <v>41</v>
      </c>
      <c r="B8" s="7"/>
      <c r="C8" s="7"/>
      <c r="D8" s="7"/>
      <c r="E8" s="7"/>
      <c r="F8" s="7"/>
      <c r="G8" s="8"/>
      <c r="H8" s="7"/>
      <c r="I8" s="9"/>
      <c r="J8" s="7"/>
      <c r="K8" s="8"/>
      <c r="L8" s="7"/>
      <c r="M8" s="7"/>
      <c r="N8" s="7"/>
      <c r="O8" s="7"/>
      <c r="P8" s="7"/>
    </row>
    <row r="9" spans="1:16" ht="15.6" x14ac:dyDescent="0.3">
      <c r="A9" s="50" t="s">
        <v>42</v>
      </c>
      <c r="B9" s="51"/>
      <c r="C9" s="47" t="s">
        <v>43</v>
      </c>
      <c r="D9" s="47"/>
      <c r="E9" s="47" t="s">
        <v>44</v>
      </c>
      <c r="F9" s="47"/>
      <c r="G9" s="51"/>
      <c r="H9" s="51"/>
      <c r="I9" s="52" t="s">
        <v>45</v>
      </c>
      <c r="J9" s="52"/>
      <c r="K9" s="51"/>
      <c r="L9" s="51"/>
      <c r="M9" s="47" t="s">
        <v>46</v>
      </c>
      <c r="N9" s="47"/>
      <c r="O9" s="47" t="s">
        <v>47</v>
      </c>
      <c r="P9" s="48"/>
    </row>
    <row r="10" spans="1:16" ht="15.6" x14ac:dyDescent="0.3">
      <c r="A10" s="44" t="s">
        <v>48</v>
      </c>
      <c r="B10" s="20"/>
      <c r="C10" s="45" t="e">
        <f>#REF!</f>
        <v>#REF!</v>
      </c>
      <c r="D10" s="45"/>
      <c r="E10" s="45"/>
      <c r="F10" s="45"/>
      <c r="G10" s="20"/>
      <c r="H10" s="20"/>
      <c r="I10" s="49" t="str">
        <f>IFERROR(1-G15,"-")</f>
        <v>-</v>
      </c>
      <c r="J10" s="49"/>
      <c r="K10" s="20"/>
      <c r="L10" s="20"/>
      <c r="M10" s="20" t="e">
        <f>E10-C15</f>
        <v>#REF!</v>
      </c>
      <c r="N10" s="20"/>
      <c r="O10" s="35" t="e">
        <f>M10/C15</f>
        <v>#REF!</v>
      </c>
      <c r="P10" s="36"/>
    </row>
    <row r="11" spans="1:16" ht="15.6" x14ac:dyDescent="0.3">
      <c r="A11" s="44" t="s">
        <v>49</v>
      </c>
      <c r="B11" s="20"/>
      <c r="C11" s="45"/>
      <c r="D11" s="45"/>
      <c r="E11" s="45"/>
      <c r="F11" s="45"/>
      <c r="G11" s="20"/>
      <c r="H11" s="20"/>
      <c r="I11" s="53"/>
      <c r="J11" s="20"/>
      <c r="K11" s="20"/>
      <c r="L11" s="20"/>
      <c r="M11" s="20" t="e">
        <f>E11-C15</f>
        <v>#REF!</v>
      </c>
      <c r="N11" s="20"/>
      <c r="O11" s="35" t="e">
        <f>M11/C15</f>
        <v>#REF!</v>
      </c>
      <c r="P11" s="36"/>
    </row>
    <row r="12" spans="1:16" ht="15.6" x14ac:dyDescent="0.3">
      <c r="A12" s="44" t="s">
        <v>50</v>
      </c>
      <c r="B12" s="20"/>
      <c r="C12" s="45"/>
      <c r="D12" s="45"/>
      <c r="E12" s="45"/>
      <c r="F12" s="45"/>
      <c r="G12" s="20"/>
      <c r="H12" s="20"/>
      <c r="I12" s="20"/>
      <c r="J12" s="20"/>
      <c r="K12" s="20"/>
      <c r="L12" s="20"/>
      <c r="M12" s="20" t="e">
        <f>E12-C15</f>
        <v>#REF!</v>
      </c>
      <c r="N12" s="20"/>
      <c r="O12" s="35" t="e">
        <f>M12/C15</f>
        <v>#REF!</v>
      </c>
      <c r="P12" s="36"/>
    </row>
    <row r="13" spans="1:16" ht="15.6" x14ac:dyDescent="0.3">
      <c r="A13" s="44" t="s">
        <v>51</v>
      </c>
      <c r="B13" s="20"/>
      <c r="C13" s="45"/>
      <c r="D13" s="45"/>
      <c r="E13" s="45"/>
      <c r="F13" s="45"/>
      <c r="G13" s="20" t="s">
        <v>52</v>
      </c>
      <c r="H13" s="20"/>
      <c r="I13" s="20" t="s">
        <v>53</v>
      </c>
      <c r="J13" s="20"/>
      <c r="K13" s="20"/>
      <c r="L13" s="20"/>
      <c r="M13" s="20" t="e">
        <f>E13-C15</f>
        <v>#REF!</v>
      </c>
      <c r="N13" s="20"/>
      <c r="O13" s="35" t="e">
        <f>M13/C15</f>
        <v>#REF!</v>
      </c>
      <c r="P13" s="36"/>
    </row>
    <row r="14" spans="1:16" ht="15.6" x14ac:dyDescent="0.3">
      <c r="A14" s="44" t="s">
        <v>54</v>
      </c>
      <c r="B14" s="20"/>
      <c r="C14" s="45"/>
      <c r="D14" s="45"/>
      <c r="E14" s="45"/>
      <c r="F14" s="45"/>
      <c r="G14" s="20" t="s">
        <v>55</v>
      </c>
      <c r="H14" s="20"/>
      <c r="I14" s="20" t="s">
        <v>56</v>
      </c>
      <c r="J14" s="20"/>
      <c r="K14" s="46" t="s">
        <v>57</v>
      </c>
      <c r="L14" s="46"/>
      <c r="M14" s="20" t="e">
        <f>E14-C15</f>
        <v>#REF!</v>
      </c>
      <c r="N14" s="20"/>
      <c r="O14" s="35" t="e">
        <f>M14/C15</f>
        <v>#REF!</v>
      </c>
      <c r="P14" s="36"/>
    </row>
    <row r="15" spans="1:16" ht="16.2" thickBot="1" x14ac:dyDescent="0.35">
      <c r="A15" s="37" t="s">
        <v>58</v>
      </c>
      <c r="B15" s="38"/>
      <c r="C15" s="38" t="e">
        <f>AVERAGE(C10:D14)</f>
        <v>#REF!</v>
      </c>
      <c r="D15" s="38"/>
      <c r="E15" s="39" t="e">
        <f>AVERAGE(E10:F14)</f>
        <v>#DIV/0!</v>
      </c>
      <c r="F15" s="39"/>
      <c r="G15" s="40" t="str">
        <f>IFERROR(C15/E15,"-")</f>
        <v>-</v>
      </c>
      <c r="H15" s="40"/>
      <c r="I15" s="41">
        <v>1</v>
      </c>
      <c r="J15" s="41"/>
      <c r="K15" s="40" t="str">
        <f>IFERROR(I15-I10,"-")</f>
        <v>-</v>
      </c>
      <c r="L15" s="40"/>
      <c r="M15" s="39" t="e">
        <f>E15-C15</f>
        <v>#DIV/0!</v>
      </c>
      <c r="N15" s="38"/>
      <c r="O15" s="42" t="e">
        <f>M15/C15</f>
        <v>#DIV/0!</v>
      </c>
      <c r="P15" s="43"/>
    </row>
    <row r="16" spans="1:16" ht="16.2" thickBot="1" x14ac:dyDescent="0.35">
      <c r="A16" s="20" t="s">
        <v>41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15.6" x14ac:dyDescent="0.3">
      <c r="A17" s="50" t="s">
        <v>59</v>
      </c>
      <c r="B17" s="51"/>
      <c r="C17" s="47" t="s">
        <v>43</v>
      </c>
      <c r="D17" s="47"/>
      <c r="E17" s="47" t="s">
        <v>44</v>
      </c>
      <c r="F17" s="47"/>
      <c r="G17" s="51"/>
      <c r="H17" s="51"/>
      <c r="I17" s="52" t="s">
        <v>45</v>
      </c>
      <c r="J17" s="52"/>
      <c r="K17" s="51"/>
      <c r="L17" s="51"/>
      <c r="M17" s="47" t="s">
        <v>46</v>
      </c>
      <c r="N17" s="47"/>
      <c r="O17" s="47" t="s">
        <v>47</v>
      </c>
      <c r="P17" s="48"/>
    </row>
    <row r="18" spans="1:16" ht="15.6" x14ac:dyDescent="0.3">
      <c r="A18" s="44" t="s">
        <v>48</v>
      </c>
      <c r="B18" s="20"/>
      <c r="C18" s="45" t="e">
        <f>C15</f>
        <v>#REF!</v>
      </c>
      <c r="D18" s="45"/>
      <c r="E18" s="45"/>
      <c r="F18" s="45"/>
      <c r="G18" s="20"/>
      <c r="H18" s="20"/>
      <c r="I18" s="49" t="str">
        <f>IFERROR(1-G23,"-")</f>
        <v>-</v>
      </c>
      <c r="J18" s="49"/>
      <c r="K18" s="20"/>
      <c r="L18" s="20"/>
      <c r="M18" s="20" t="e">
        <f>E18-C23</f>
        <v>#REF!</v>
      </c>
      <c r="N18" s="20"/>
      <c r="O18" s="35" t="e">
        <f>M18/C23</f>
        <v>#REF!</v>
      </c>
      <c r="P18" s="36"/>
    </row>
    <row r="19" spans="1:16" ht="15.6" x14ac:dyDescent="0.3">
      <c r="A19" s="44" t="s">
        <v>49</v>
      </c>
      <c r="B19" s="20"/>
      <c r="C19" s="45"/>
      <c r="D19" s="45"/>
      <c r="E19" s="45"/>
      <c r="F19" s="45"/>
      <c r="G19" s="20"/>
      <c r="H19" s="20"/>
      <c r="I19" s="53"/>
      <c r="J19" s="20"/>
      <c r="K19" s="20"/>
      <c r="L19" s="20"/>
      <c r="M19" s="20" t="e">
        <f>E19-C23</f>
        <v>#REF!</v>
      </c>
      <c r="N19" s="20"/>
      <c r="O19" s="35" t="e">
        <f>M19/C23</f>
        <v>#REF!</v>
      </c>
      <c r="P19" s="36"/>
    </row>
    <row r="20" spans="1:16" ht="15.6" x14ac:dyDescent="0.3">
      <c r="A20" s="44" t="s">
        <v>50</v>
      </c>
      <c r="B20" s="20"/>
      <c r="C20" s="45"/>
      <c r="D20" s="45"/>
      <c r="E20" s="45"/>
      <c r="F20" s="45"/>
      <c r="G20" s="20"/>
      <c r="H20" s="20"/>
      <c r="I20" s="20"/>
      <c r="J20" s="20"/>
      <c r="K20" s="20"/>
      <c r="L20" s="20"/>
      <c r="M20" s="20" t="e">
        <f>E20-C23</f>
        <v>#REF!</v>
      </c>
      <c r="N20" s="20"/>
      <c r="O20" s="35" t="e">
        <f>M20/C23</f>
        <v>#REF!</v>
      </c>
      <c r="P20" s="36"/>
    </row>
    <row r="21" spans="1:16" ht="15.6" x14ac:dyDescent="0.3">
      <c r="A21" s="44" t="s">
        <v>51</v>
      </c>
      <c r="B21" s="20"/>
      <c r="C21" s="45"/>
      <c r="D21" s="45"/>
      <c r="E21" s="45"/>
      <c r="F21" s="45"/>
      <c r="G21" s="20"/>
      <c r="H21" s="20"/>
      <c r="I21" s="20"/>
      <c r="J21" s="20"/>
      <c r="K21" s="20"/>
      <c r="L21" s="20"/>
      <c r="M21" s="20" t="e">
        <f>E21-C23</f>
        <v>#REF!</v>
      </c>
      <c r="N21" s="20"/>
      <c r="O21" s="35" t="e">
        <f>M21/C23</f>
        <v>#REF!</v>
      </c>
      <c r="P21" s="36"/>
    </row>
    <row r="22" spans="1:16" ht="15.6" x14ac:dyDescent="0.3">
      <c r="A22" s="44" t="s">
        <v>54</v>
      </c>
      <c r="B22" s="20"/>
      <c r="C22" s="45"/>
      <c r="D22" s="45"/>
      <c r="E22" s="45"/>
      <c r="F22" s="45"/>
      <c r="G22" s="20" t="s">
        <v>55</v>
      </c>
      <c r="H22" s="20"/>
      <c r="I22" s="20" t="s">
        <v>60</v>
      </c>
      <c r="J22" s="20"/>
      <c r="K22" s="46" t="s">
        <v>57</v>
      </c>
      <c r="L22" s="46"/>
      <c r="M22" s="20" t="e">
        <f>E22-C23</f>
        <v>#REF!</v>
      </c>
      <c r="N22" s="20"/>
      <c r="O22" s="35" t="e">
        <f>M22/C23</f>
        <v>#REF!</v>
      </c>
      <c r="P22" s="36"/>
    </row>
    <row r="23" spans="1:16" ht="16.2" thickBot="1" x14ac:dyDescent="0.35">
      <c r="A23" s="37" t="s">
        <v>58</v>
      </c>
      <c r="B23" s="38"/>
      <c r="C23" s="38" t="e">
        <f>AVERAGE(C18:D22)</f>
        <v>#REF!</v>
      </c>
      <c r="D23" s="38"/>
      <c r="E23" s="39" t="e">
        <f>AVERAGE(E18:F22)</f>
        <v>#DIV/0!</v>
      </c>
      <c r="F23" s="39"/>
      <c r="G23" s="40" t="str">
        <f>IFERROR(C23/E23,"-")</f>
        <v>-</v>
      </c>
      <c r="H23" s="40"/>
      <c r="I23" s="41" t="str">
        <f>K15</f>
        <v>-</v>
      </c>
      <c r="J23" s="41"/>
      <c r="K23" s="40" t="str">
        <f>IFERROR(I23-I18,"-")</f>
        <v>-</v>
      </c>
      <c r="L23" s="40"/>
      <c r="M23" s="39" t="e">
        <f>E23-C23</f>
        <v>#DIV/0!</v>
      </c>
      <c r="N23" s="38"/>
      <c r="O23" s="42" t="e">
        <f>M23/C23</f>
        <v>#DIV/0!</v>
      </c>
      <c r="P23" s="43"/>
    </row>
    <row r="24" spans="1:16" ht="16.2" thickBot="1" x14ac:dyDescent="0.35">
      <c r="A24" s="20" t="s">
        <v>41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5.6" x14ac:dyDescent="0.3">
      <c r="A25" s="50" t="s">
        <v>61</v>
      </c>
      <c r="B25" s="51"/>
      <c r="C25" s="47" t="s">
        <v>43</v>
      </c>
      <c r="D25" s="47"/>
      <c r="E25" s="47" t="s">
        <v>44</v>
      </c>
      <c r="F25" s="47"/>
      <c r="G25" s="51"/>
      <c r="H25" s="51"/>
      <c r="I25" s="52" t="s">
        <v>45</v>
      </c>
      <c r="J25" s="52"/>
      <c r="K25" s="51"/>
      <c r="L25" s="51"/>
      <c r="M25" s="47" t="s">
        <v>46</v>
      </c>
      <c r="N25" s="47"/>
      <c r="O25" s="47" t="s">
        <v>47</v>
      </c>
      <c r="P25" s="48"/>
    </row>
    <row r="26" spans="1:16" ht="15.6" x14ac:dyDescent="0.3">
      <c r="A26" s="44" t="s">
        <v>48</v>
      </c>
      <c r="B26" s="20"/>
      <c r="C26" s="45" t="e">
        <f>C23</f>
        <v>#REF!</v>
      </c>
      <c r="D26" s="45"/>
      <c r="E26" s="45"/>
      <c r="F26" s="45"/>
      <c r="G26" s="20"/>
      <c r="H26" s="20"/>
      <c r="I26" s="49" t="str">
        <f>IFERROR(1-G31,"-")</f>
        <v>-</v>
      </c>
      <c r="J26" s="49"/>
      <c r="K26" s="20"/>
      <c r="L26" s="20"/>
      <c r="M26" s="20" t="e">
        <f>E26-C31</f>
        <v>#REF!</v>
      </c>
      <c r="N26" s="20"/>
      <c r="O26" s="35" t="e">
        <f>M26/C31</f>
        <v>#REF!</v>
      </c>
      <c r="P26" s="36"/>
    </row>
    <row r="27" spans="1:16" ht="15.6" x14ac:dyDescent="0.3">
      <c r="A27" s="44" t="s">
        <v>49</v>
      </c>
      <c r="B27" s="20"/>
      <c r="C27" s="45"/>
      <c r="D27" s="45"/>
      <c r="E27" s="45"/>
      <c r="F27" s="45"/>
      <c r="G27" s="20"/>
      <c r="H27" s="20"/>
      <c r="I27" s="20"/>
      <c r="J27" s="20"/>
      <c r="K27" s="20"/>
      <c r="L27" s="20"/>
      <c r="M27" s="20" t="e">
        <f>E27-C31</f>
        <v>#REF!</v>
      </c>
      <c r="N27" s="20"/>
      <c r="O27" s="35" t="e">
        <f>M27/C31</f>
        <v>#REF!</v>
      </c>
      <c r="P27" s="36"/>
    </row>
    <row r="28" spans="1:16" ht="15.6" x14ac:dyDescent="0.3">
      <c r="A28" s="44" t="s">
        <v>50</v>
      </c>
      <c r="B28" s="20"/>
      <c r="C28" s="45"/>
      <c r="D28" s="45"/>
      <c r="E28" s="45"/>
      <c r="F28" s="45"/>
      <c r="G28" s="20"/>
      <c r="H28" s="20"/>
      <c r="I28" s="20"/>
      <c r="J28" s="20"/>
      <c r="K28" s="20"/>
      <c r="L28" s="20"/>
      <c r="M28" s="20" t="e">
        <f>E28-C31</f>
        <v>#REF!</v>
      </c>
      <c r="N28" s="20"/>
      <c r="O28" s="35" t="e">
        <f>M28/C31</f>
        <v>#REF!</v>
      </c>
      <c r="P28" s="36"/>
    </row>
    <row r="29" spans="1:16" ht="15.6" x14ac:dyDescent="0.3">
      <c r="A29" s="44" t="s">
        <v>51</v>
      </c>
      <c r="B29" s="20"/>
      <c r="C29" s="45"/>
      <c r="D29" s="45"/>
      <c r="E29" s="45"/>
      <c r="F29" s="45"/>
      <c r="G29" s="20"/>
      <c r="H29" s="20"/>
      <c r="I29" s="20"/>
      <c r="J29" s="20"/>
      <c r="K29" s="20"/>
      <c r="L29" s="20"/>
      <c r="M29" s="20" t="e">
        <f>E29-C31</f>
        <v>#REF!</v>
      </c>
      <c r="N29" s="20"/>
      <c r="O29" s="35" t="e">
        <f>M29/C31</f>
        <v>#REF!</v>
      </c>
      <c r="P29" s="36"/>
    </row>
    <row r="30" spans="1:16" ht="15.6" x14ac:dyDescent="0.3">
      <c r="A30" s="44" t="s">
        <v>54</v>
      </c>
      <c r="B30" s="20"/>
      <c r="C30" s="45"/>
      <c r="D30" s="45"/>
      <c r="E30" s="45"/>
      <c r="F30" s="45"/>
      <c r="G30" s="20" t="s">
        <v>55</v>
      </c>
      <c r="H30" s="20"/>
      <c r="I30" s="20" t="s">
        <v>60</v>
      </c>
      <c r="J30" s="20"/>
      <c r="K30" s="46" t="s">
        <v>57</v>
      </c>
      <c r="L30" s="46"/>
      <c r="M30" s="20" t="e">
        <f>E30-C31</f>
        <v>#REF!</v>
      </c>
      <c r="N30" s="20"/>
      <c r="O30" s="35" t="e">
        <f>M30/C31</f>
        <v>#REF!</v>
      </c>
      <c r="P30" s="36"/>
    </row>
    <row r="31" spans="1:16" ht="16.2" thickBot="1" x14ac:dyDescent="0.35">
      <c r="A31" s="37" t="s">
        <v>58</v>
      </c>
      <c r="B31" s="38"/>
      <c r="C31" s="38" t="e">
        <f>AVERAGE(C26:D30)</f>
        <v>#REF!</v>
      </c>
      <c r="D31" s="38"/>
      <c r="E31" s="39" t="e">
        <f>AVERAGE(E26:F30)</f>
        <v>#DIV/0!</v>
      </c>
      <c r="F31" s="39"/>
      <c r="G31" s="40" t="str">
        <f>IFERROR(C31/E31,"-")</f>
        <v>-</v>
      </c>
      <c r="H31" s="40"/>
      <c r="I31" s="41">
        <v>1.002</v>
      </c>
      <c r="J31" s="41"/>
      <c r="K31" s="40" t="str">
        <f>IFERROR(I31-I26,"-")</f>
        <v>-</v>
      </c>
      <c r="L31" s="40"/>
      <c r="M31" s="39" t="e">
        <f>E31-C31</f>
        <v>#DIV/0!</v>
      </c>
      <c r="N31" s="38"/>
      <c r="O31" s="42" t="e">
        <f>M31/C31</f>
        <v>#DIV/0!</v>
      </c>
      <c r="P31" s="43"/>
    </row>
    <row r="32" spans="1:16" ht="16.2" thickBot="1" x14ac:dyDescent="0.35">
      <c r="A32" s="20" t="s">
        <v>41</v>
      </c>
      <c r="B32" s="20"/>
    </row>
    <row r="33" spans="1:16" ht="15.6" x14ac:dyDescent="0.3">
      <c r="A33" s="50" t="s">
        <v>62</v>
      </c>
      <c r="B33" s="51"/>
      <c r="C33" s="47" t="s">
        <v>43</v>
      </c>
      <c r="D33" s="47"/>
      <c r="E33" s="47" t="s">
        <v>44</v>
      </c>
      <c r="F33" s="47"/>
      <c r="G33" s="51"/>
      <c r="H33" s="51"/>
      <c r="I33" s="52" t="s">
        <v>45</v>
      </c>
      <c r="J33" s="52"/>
      <c r="K33" s="51"/>
      <c r="L33" s="51"/>
      <c r="M33" s="47" t="s">
        <v>46</v>
      </c>
      <c r="N33" s="47"/>
      <c r="O33" s="47" t="s">
        <v>47</v>
      </c>
      <c r="P33" s="48"/>
    </row>
    <row r="34" spans="1:16" ht="15.6" x14ac:dyDescent="0.3">
      <c r="A34" s="44" t="s">
        <v>48</v>
      </c>
      <c r="B34" s="20"/>
      <c r="C34" s="45" t="e">
        <f>C31</f>
        <v>#REF!</v>
      </c>
      <c r="D34" s="45"/>
      <c r="E34" s="45"/>
      <c r="F34" s="45"/>
      <c r="G34" s="20"/>
      <c r="H34" s="20"/>
      <c r="I34" s="49" t="str">
        <f>IFERROR(1-G39,"-")</f>
        <v>-</v>
      </c>
      <c r="J34" s="49"/>
      <c r="K34" s="20"/>
      <c r="L34" s="20"/>
      <c r="M34" s="20" t="e">
        <f>E34-C39</f>
        <v>#REF!</v>
      </c>
      <c r="N34" s="20"/>
      <c r="O34" s="35" t="e">
        <f>M34/C39</f>
        <v>#REF!</v>
      </c>
      <c r="P34" s="36"/>
    </row>
    <row r="35" spans="1:16" ht="15.6" x14ac:dyDescent="0.3">
      <c r="A35" s="44" t="s">
        <v>49</v>
      </c>
      <c r="B35" s="20"/>
      <c r="C35" s="45"/>
      <c r="D35" s="45"/>
      <c r="E35" s="45"/>
      <c r="F35" s="45"/>
      <c r="G35" s="20"/>
      <c r="H35" s="20"/>
      <c r="I35" s="20"/>
      <c r="J35" s="20"/>
      <c r="K35" s="20"/>
      <c r="L35" s="20"/>
      <c r="M35" s="20" t="e">
        <f>E35-C39</f>
        <v>#REF!</v>
      </c>
      <c r="N35" s="20"/>
      <c r="O35" s="35" t="e">
        <f>M35/C39</f>
        <v>#REF!</v>
      </c>
      <c r="P35" s="36"/>
    </row>
    <row r="36" spans="1:16" ht="15.6" x14ac:dyDescent="0.3">
      <c r="A36" s="44" t="s">
        <v>50</v>
      </c>
      <c r="B36" s="20"/>
      <c r="C36" s="45"/>
      <c r="D36" s="45"/>
      <c r="E36" s="45"/>
      <c r="F36" s="45"/>
      <c r="G36" s="20"/>
      <c r="H36" s="20"/>
      <c r="I36" s="20"/>
      <c r="J36" s="20"/>
      <c r="K36" s="20"/>
      <c r="L36" s="20"/>
      <c r="M36" s="20" t="e">
        <f>E36-C39</f>
        <v>#REF!</v>
      </c>
      <c r="N36" s="20"/>
      <c r="O36" s="35" t="e">
        <f>M36/C39</f>
        <v>#REF!</v>
      </c>
      <c r="P36" s="36"/>
    </row>
    <row r="37" spans="1:16" ht="15.6" x14ac:dyDescent="0.3">
      <c r="A37" s="44" t="s">
        <v>51</v>
      </c>
      <c r="B37" s="20"/>
      <c r="C37" s="45"/>
      <c r="D37" s="45"/>
      <c r="E37" s="45"/>
      <c r="F37" s="45"/>
      <c r="G37" s="20"/>
      <c r="H37" s="20"/>
      <c r="I37" s="20"/>
      <c r="J37" s="20"/>
      <c r="K37" s="20"/>
      <c r="L37" s="20"/>
      <c r="M37" s="20" t="e">
        <f>E37-C39</f>
        <v>#REF!</v>
      </c>
      <c r="N37" s="20"/>
      <c r="O37" s="35" t="e">
        <f>M37/C39</f>
        <v>#REF!</v>
      </c>
      <c r="P37" s="36"/>
    </row>
    <row r="38" spans="1:16" ht="15.6" x14ac:dyDescent="0.3">
      <c r="A38" s="44" t="s">
        <v>54</v>
      </c>
      <c r="B38" s="20"/>
      <c r="C38" s="45"/>
      <c r="D38" s="45"/>
      <c r="E38" s="45"/>
      <c r="F38" s="45"/>
      <c r="G38" s="20" t="s">
        <v>55</v>
      </c>
      <c r="H38" s="20"/>
      <c r="I38" s="20" t="s">
        <v>60</v>
      </c>
      <c r="J38" s="20"/>
      <c r="K38" s="46" t="s">
        <v>57</v>
      </c>
      <c r="L38" s="46"/>
      <c r="M38" s="20" t="e">
        <f>E38-C39</f>
        <v>#REF!</v>
      </c>
      <c r="N38" s="20"/>
      <c r="O38" s="35" t="e">
        <f>M38/C39</f>
        <v>#REF!</v>
      </c>
      <c r="P38" s="36"/>
    </row>
    <row r="39" spans="1:16" ht="16.2" thickBot="1" x14ac:dyDescent="0.35">
      <c r="A39" s="37" t="s">
        <v>58</v>
      </c>
      <c r="B39" s="38"/>
      <c r="C39" s="38" t="e">
        <f>AVERAGE(C34:D38)</f>
        <v>#REF!</v>
      </c>
      <c r="D39" s="38"/>
      <c r="E39" s="39" t="e">
        <f>AVERAGE(E34:F38)</f>
        <v>#DIV/0!</v>
      </c>
      <c r="F39" s="39"/>
      <c r="G39" s="40" t="str">
        <f>IFERROR(C39/E39,"-")</f>
        <v>-</v>
      </c>
      <c r="H39" s="40"/>
      <c r="I39" s="41" t="str">
        <f>K31</f>
        <v>-</v>
      </c>
      <c r="J39" s="41"/>
      <c r="K39" s="40" t="str">
        <f>IFERROR(I39-I34,"-")</f>
        <v>-</v>
      </c>
      <c r="L39" s="40"/>
      <c r="M39" s="39" t="e">
        <f>E39-C39</f>
        <v>#DIV/0!</v>
      </c>
      <c r="N39" s="38"/>
      <c r="O39" s="42" t="e">
        <f>M39/C39</f>
        <v>#DIV/0!</v>
      </c>
      <c r="P39" s="43"/>
    </row>
    <row r="40" spans="1:16" ht="15" thickBot="1" x14ac:dyDescent="0.35">
      <c r="L40" s="66" t="s">
        <v>31</v>
      </c>
      <c r="O40" t="s">
        <v>90</v>
      </c>
    </row>
    <row r="41" spans="1:16" ht="15.6" x14ac:dyDescent="0.3">
      <c r="A41" s="20" t="s">
        <v>26</v>
      </c>
      <c r="B41" s="20"/>
      <c r="C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</row>
    <row r="42" spans="1:16" ht="15.6" x14ac:dyDescent="0.3">
      <c r="A42" s="20" t="s">
        <v>27</v>
      </c>
      <c r="B42" s="20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</row>
    <row r="43" spans="1:16" ht="15.6" x14ac:dyDescent="0.3">
      <c r="A43" s="30" t="s">
        <v>28</v>
      </c>
      <c r="B43" s="31"/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</row>
    <row r="44" spans="1:16" ht="15.6" x14ac:dyDescent="0.3">
      <c r="A44" s="20" t="s">
        <v>29</v>
      </c>
      <c r="B44" s="20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</row>
    <row r="45" spans="1:16" ht="16.2" thickBot="1" x14ac:dyDescent="0.35">
      <c r="A45" s="20" t="s">
        <v>30</v>
      </c>
      <c r="B45" s="20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</row>
  </sheetData>
  <mergeCells count="252">
    <mergeCell ref="A2:B2"/>
    <mergeCell ref="A9:B9"/>
    <mergeCell ref="C9:D9"/>
    <mergeCell ref="E9:F9"/>
    <mergeCell ref="G9:H9"/>
    <mergeCell ref="I9:J9"/>
    <mergeCell ref="K9:L9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M12:N12"/>
    <mergeCell ref="O12:P12"/>
    <mergeCell ref="A13:B13"/>
    <mergeCell ref="C13:D13"/>
    <mergeCell ref="E13:F13"/>
    <mergeCell ref="G13:H13"/>
    <mergeCell ref="I13:J13"/>
    <mergeCell ref="K13:L13"/>
    <mergeCell ref="M13:N13"/>
    <mergeCell ref="O13:P13"/>
    <mergeCell ref="A12:B12"/>
    <mergeCell ref="C12:D12"/>
    <mergeCell ref="E12:F12"/>
    <mergeCell ref="G12:H12"/>
    <mergeCell ref="I12:J12"/>
    <mergeCell ref="K12:L12"/>
    <mergeCell ref="M14:N14"/>
    <mergeCell ref="O14:P14"/>
    <mergeCell ref="A15:B15"/>
    <mergeCell ref="C15:D15"/>
    <mergeCell ref="E15:F15"/>
    <mergeCell ref="G15:H15"/>
    <mergeCell ref="I15:J15"/>
    <mergeCell ref="K15:L15"/>
    <mergeCell ref="M15:N15"/>
    <mergeCell ref="O15:P15"/>
    <mergeCell ref="A14:B14"/>
    <mergeCell ref="C14:D14"/>
    <mergeCell ref="E14:F14"/>
    <mergeCell ref="G14:H14"/>
    <mergeCell ref="I14:J14"/>
    <mergeCell ref="K14:L14"/>
    <mergeCell ref="M16:N16"/>
    <mergeCell ref="O16:P16"/>
    <mergeCell ref="A17:B17"/>
    <mergeCell ref="C17:D17"/>
    <mergeCell ref="E17:F17"/>
    <mergeCell ref="G17:H17"/>
    <mergeCell ref="I17:J17"/>
    <mergeCell ref="K17:L17"/>
    <mergeCell ref="M17:N17"/>
    <mergeCell ref="O17:P17"/>
    <mergeCell ref="A16:B16"/>
    <mergeCell ref="C16:D16"/>
    <mergeCell ref="E16:F16"/>
    <mergeCell ref="G16:H16"/>
    <mergeCell ref="I16:J16"/>
    <mergeCell ref="K16:L16"/>
    <mergeCell ref="M18:N18"/>
    <mergeCell ref="O18:P18"/>
    <mergeCell ref="A19:B19"/>
    <mergeCell ref="C19:D19"/>
    <mergeCell ref="E19:F19"/>
    <mergeCell ref="G19:H19"/>
    <mergeCell ref="I19:J19"/>
    <mergeCell ref="K19:L19"/>
    <mergeCell ref="M19:N19"/>
    <mergeCell ref="O19:P19"/>
    <mergeCell ref="A18:B18"/>
    <mergeCell ref="C18:D18"/>
    <mergeCell ref="E18:F18"/>
    <mergeCell ref="G18:H18"/>
    <mergeCell ref="I18:J18"/>
    <mergeCell ref="K18:L18"/>
    <mergeCell ref="M20:N20"/>
    <mergeCell ref="O20:P20"/>
    <mergeCell ref="A21:B21"/>
    <mergeCell ref="C21:D21"/>
    <mergeCell ref="E21:F21"/>
    <mergeCell ref="G21:H21"/>
    <mergeCell ref="I21:J21"/>
    <mergeCell ref="K21:L21"/>
    <mergeCell ref="M21:N21"/>
    <mergeCell ref="O21:P21"/>
    <mergeCell ref="A20:B20"/>
    <mergeCell ref="C20:D20"/>
    <mergeCell ref="E20:F20"/>
    <mergeCell ref="G20:H20"/>
    <mergeCell ref="I20:J20"/>
    <mergeCell ref="K20:L20"/>
    <mergeCell ref="M22:N22"/>
    <mergeCell ref="O22:P22"/>
    <mergeCell ref="A23:B23"/>
    <mergeCell ref="C23:D23"/>
    <mergeCell ref="E23:F23"/>
    <mergeCell ref="G23:H23"/>
    <mergeCell ref="I23:J23"/>
    <mergeCell ref="K23:L23"/>
    <mergeCell ref="M23:N23"/>
    <mergeCell ref="O23:P23"/>
    <mergeCell ref="A22:B22"/>
    <mergeCell ref="C22:D22"/>
    <mergeCell ref="E22:F22"/>
    <mergeCell ref="G22:H22"/>
    <mergeCell ref="I22:J22"/>
    <mergeCell ref="K22:L22"/>
    <mergeCell ref="M24:N24"/>
    <mergeCell ref="O24:P24"/>
    <mergeCell ref="A25:B25"/>
    <mergeCell ref="C25:D25"/>
    <mergeCell ref="E25:F25"/>
    <mergeCell ref="G25:H25"/>
    <mergeCell ref="I25:J25"/>
    <mergeCell ref="K25:L25"/>
    <mergeCell ref="M25:N25"/>
    <mergeCell ref="O25:P25"/>
    <mergeCell ref="A24:B24"/>
    <mergeCell ref="C24:D24"/>
    <mergeCell ref="E24:F24"/>
    <mergeCell ref="G24:H24"/>
    <mergeCell ref="I24:J24"/>
    <mergeCell ref="K24:L24"/>
    <mergeCell ref="M26:N26"/>
    <mergeCell ref="O26:P26"/>
    <mergeCell ref="A27:B27"/>
    <mergeCell ref="C27:D27"/>
    <mergeCell ref="E27:F27"/>
    <mergeCell ref="G27:H27"/>
    <mergeCell ref="I27:J27"/>
    <mergeCell ref="K27:L27"/>
    <mergeCell ref="M27:N27"/>
    <mergeCell ref="O27:P27"/>
    <mergeCell ref="A26:B26"/>
    <mergeCell ref="C26:D26"/>
    <mergeCell ref="E26:F26"/>
    <mergeCell ref="G26:H26"/>
    <mergeCell ref="I26:J26"/>
    <mergeCell ref="K26:L26"/>
    <mergeCell ref="M28:N28"/>
    <mergeCell ref="O28:P28"/>
    <mergeCell ref="A29:B29"/>
    <mergeCell ref="C29:D29"/>
    <mergeCell ref="E29:F29"/>
    <mergeCell ref="G29:H29"/>
    <mergeCell ref="I29:J29"/>
    <mergeCell ref="K29:L29"/>
    <mergeCell ref="M29:N29"/>
    <mergeCell ref="O29:P29"/>
    <mergeCell ref="A28:B28"/>
    <mergeCell ref="C28:D28"/>
    <mergeCell ref="E28:F28"/>
    <mergeCell ref="G28:H28"/>
    <mergeCell ref="I28:J28"/>
    <mergeCell ref="K28:L28"/>
    <mergeCell ref="A32:B32"/>
    <mergeCell ref="A33:B33"/>
    <mergeCell ref="C33:D33"/>
    <mergeCell ref="E33:F33"/>
    <mergeCell ref="G33:H33"/>
    <mergeCell ref="I33:J33"/>
    <mergeCell ref="M30:N30"/>
    <mergeCell ref="O30:P30"/>
    <mergeCell ref="A31:B31"/>
    <mergeCell ref="C31:D31"/>
    <mergeCell ref="E31:F31"/>
    <mergeCell ref="G31:H31"/>
    <mergeCell ref="I31:J31"/>
    <mergeCell ref="K31:L31"/>
    <mergeCell ref="M31:N31"/>
    <mergeCell ref="O31:P31"/>
    <mergeCell ref="A30:B30"/>
    <mergeCell ref="C30:D30"/>
    <mergeCell ref="E30:F30"/>
    <mergeCell ref="G30:H30"/>
    <mergeCell ref="I30:J30"/>
    <mergeCell ref="K30:L30"/>
    <mergeCell ref="K33:L33"/>
    <mergeCell ref="M33:N33"/>
    <mergeCell ref="O33:P33"/>
    <mergeCell ref="A34:B34"/>
    <mergeCell ref="C34:D34"/>
    <mergeCell ref="E34:F34"/>
    <mergeCell ref="G34:H34"/>
    <mergeCell ref="I34:J34"/>
    <mergeCell ref="K34:L34"/>
    <mergeCell ref="M34:N34"/>
    <mergeCell ref="O34:P34"/>
    <mergeCell ref="A35:B35"/>
    <mergeCell ref="C35:D35"/>
    <mergeCell ref="E35:F35"/>
    <mergeCell ref="G35:H35"/>
    <mergeCell ref="I35:J35"/>
    <mergeCell ref="K35:L35"/>
    <mergeCell ref="M35:N35"/>
    <mergeCell ref="O35:P35"/>
    <mergeCell ref="M36:N36"/>
    <mergeCell ref="O36:P36"/>
    <mergeCell ref="A37:B37"/>
    <mergeCell ref="C37:D37"/>
    <mergeCell ref="E37:F37"/>
    <mergeCell ref="G37:H37"/>
    <mergeCell ref="I37:J37"/>
    <mergeCell ref="K37:L37"/>
    <mergeCell ref="M37:N37"/>
    <mergeCell ref="O37:P37"/>
    <mergeCell ref="A36:B36"/>
    <mergeCell ref="C36:D36"/>
    <mergeCell ref="E36:F36"/>
    <mergeCell ref="G36:H36"/>
    <mergeCell ref="I36:J36"/>
    <mergeCell ref="K36:L36"/>
    <mergeCell ref="M38:N38"/>
    <mergeCell ref="O38:P38"/>
    <mergeCell ref="A39:B39"/>
    <mergeCell ref="C39:D39"/>
    <mergeCell ref="E39:F39"/>
    <mergeCell ref="G39:H39"/>
    <mergeCell ref="I39:J39"/>
    <mergeCell ref="K39:L39"/>
    <mergeCell ref="M39:N39"/>
    <mergeCell ref="O39:P39"/>
    <mergeCell ref="A38:B38"/>
    <mergeCell ref="C38:D38"/>
    <mergeCell ref="E38:F38"/>
    <mergeCell ref="G38:H38"/>
    <mergeCell ref="I38:J38"/>
    <mergeCell ref="K38:L38"/>
    <mergeCell ref="A44:B44"/>
    <mergeCell ref="C44:P44"/>
    <mergeCell ref="A45:B45"/>
    <mergeCell ref="C45:P45"/>
    <mergeCell ref="A41:B41"/>
    <mergeCell ref="C41:P41"/>
    <mergeCell ref="A42:B42"/>
    <mergeCell ref="C42:P42"/>
    <mergeCell ref="A43:B43"/>
    <mergeCell ref="C43:P43"/>
  </mergeCells>
  <conditionalFormatting sqref="M15:N15">
    <cfRule type="top10" priority="4" rank="1"/>
  </conditionalFormatting>
  <conditionalFormatting sqref="M23:N23">
    <cfRule type="top10" priority="3" rank="1"/>
  </conditionalFormatting>
  <conditionalFormatting sqref="M31:N31">
    <cfRule type="top10" priority="2" rank="1"/>
  </conditionalFormatting>
  <conditionalFormatting sqref="M39:N39">
    <cfRule type="top10" priority="1" rank="1"/>
  </conditionalFormatting>
  <hyperlinks>
    <hyperlink ref="L40" r:id="rId1" xr:uid="{CC7B7C9E-E336-4384-95BC-1A22532A39ED}"/>
    <hyperlink ref="C2" r:id="rId2" xr:uid="{CCBA15AB-B36F-41CC-80DF-C3083814D124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8B7E-6899-4A7A-8D4A-10E290F57CA4}">
  <dimension ref="B1:F30"/>
  <sheetViews>
    <sheetView workbookViewId="0">
      <selection activeCell="H7" sqref="H7"/>
    </sheetView>
  </sheetViews>
  <sheetFormatPr defaultRowHeight="14.4" x14ac:dyDescent="0.3"/>
  <cols>
    <col min="2" max="2" width="28.44140625" bestFit="1" customWidth="1"/>
    <col min="3" max="3" width="17.33203125" customWidth="1"/>
    <col min="4" max="4" width="11.33203125" customWidth="1"/>
    <col min="8" max="8" width="29.88671875" customWidth="1"/>
  </cols>
  <sheetData>
    <row r="1" spans="2:6" ht="50.25" customHeight="1" x14ac:dyDescent="0.5">
      <c r="B1" s="5" t="s">
        <v>64</v>
      </c>
      <c r="E1" s="6"/>
    </row>
    <row r="2" spans="2:6" ht="15.6" x14ac:dyDescent="0.3">
      <c r="B2" s="7" t="s">
        <v>65</v>
      </c>
      <c r="C2" s="7" t="s">
        <v>66</v>
      </c>
      <c r="D2" s="7"/>
      <c r="E2" s="7"/>
      <c r="F2" s="7"/>
    </row>
    <row r="3" spans="2:6" ht="15.6" x14ac:dyDescent="0.3">
      <c r="B3" s="7"/>
      <c r="C3" s="7"/>
      <c r="D3" s="7"/>
      <c r="E3" s="7"/>
      <c r="F3" s="7"/>
    </row>
    <row r="4" spans="2:6" ht="15.6" x14ac:dyDescent="0.3">
      <c r="B4" s="56" t="s">
        <v>88</v>
      </c>
      <c r="C4" s="57"/>
      <c r="D4" s="57"/>
      <c r="E4" s="57"/>
      <c r="F4" s="58"/>
    </row>
    <row r="5" spans="2:6" ht="15.6" x14ac:dyDescent="0.3">
      <c r="B5" s="18" t="s">
        <v>87</v>
      </c>
      <c r="C5" s="55"/>
      <c r="D5" s="55"/>
      <c r="E5" s="55"/>
      <c r="F5" s="55"/>
    </row>
    <row r="6" spans="2:6" ht="15.6" x14ac:dyDescent="0.3">
      <c r="B6" s="18" t="s">
        <v>83</v>
      </c>
      <c r="C6" s="55"/>
      <c r="D6" s="55"/>
      <c r="E6" s="55"/>
      <c r="F6" s="55"/>
    </row>
    <row r="7" spans="2:6" ht="15.6" x14ac:dyDescent="0.3">
      <c r="B7" s="18" t="s">
        <v>84</v>
      </c>
      <c r="C7" s="55"/>
      <c r="D7" s="55"/>
      <c r="E7" s="55"/>
      <c r="F7" s="55"/>
    </row>
    <row r="8" spans="2:6" ht="15.6" x14ac:dyDescent="0.3">
      <c r="B8" s="18" t="s">
        <v>85</v>
      </c>
      <c r="C8" s="55"/>
      <c r="D8" s="55"/>
      <c r="E8" s="55"/>
      <c r="F8" s="55"/>
    </row>
    <row r="9" spans="2:6" ht="15.6" x14ac:dyDescent="0.3">
      <c r="B9" s="18" t="s">
        <v>89</v>
      </c>
      <c r="C9" s="55"/>
      <c r="D9" s="55"/>
      <c r="E9" s="55"/>
      <c r="F9" s="55"/>
    </row>
    <row r="10" spans="2:6" ht="15.6" x14ac:dyDescent="0.3">
      <c r="B10" s="18" t="s">
        <v>86</v>
      </c>
      <c r="C10" s="55"/>
      <c r="D10" s="55"/>
      <c r="E10" s="55"/>
      <c r="F10" s="55"/>
    </row>
    <row r="11" spans="2:6" ht="15.6" x14ac:dyDescent="0.3">
      <c r="C11" s="7"/>
      <c r="D11" s="7"/>
      <c r="E11" s="7"/>
      <c r="F11" s="7"/>
    </row>
    <row r="12" spans="2:6" ht="15.6" x14ac:dyDescent="0.3">
      <c r="B12" s="19" t="s">
        <v>67</v>
      </c>
      <c r="C12" s="54" t="s">
        <v>68</v>
      </c>
      <c r="D12" s="54"/>
      <c r="E12" s="54"/>
      <c r="F12" s="54"/>
    </row>
    <row r="13" spans="2:6" ht="15.6" x14ac:dyDescent="0.3">
      <c r="B13" s="19" t="s">
        <v>69</v>
      </c>
      <c r="C13" s="54"/>
      <c r="D13" s="54"/>
      <c r="E13" s="54"/>
      <c r="F13" s="54"/>
    </row>
    <row r="14" spans="2:6" ht="15.6" x14ac:dyDescent="0.3">
      <c r="B14" s="19" t="s">
        <v>70</v>
      </c>
      <c r="C14" s="54"/>
      <c r="D14" s="54"/>
      <c r="E14" s="54"/>
      <c r="F14" s="54"/>
    </row>
    <row r="15" spans="2:6" ht="15.6" x14ac:dyDescent="0.3">
      <c r="B15" s="19" t="s">
        <v>71</v>
      </c>
      <c r="C15" s="54"/>
      <c r="D15" s="54"/>
      <c r="E15" s="54"/>
      <c r="F15" s="54"/>
    </row>
    <row r="16" spans="2:6" ht="15.6" x14ac:dyDescent="0.3">
      <c r="B16" s="19" t="s">
        <v>72</v>
      </c>
      <c r="C16" s="54"/>
      <c r="D16" s="54"/>
      <c r="E16" s="54"/>
      <c r="F16" s="54"/>
    </row>
    <row r="17" spans="2:6" ht="15.6" x14ac:dyDescent="0.3">
      <c r="B17" s="19" t="s">
        <v>73</v>
      </c>
      <c r="C17" s="54"/>
      <c r="D17" s="54"/>
      <c r="E17" s="54"/>
      <c r="F17" s="54"/>
    </row>
    <row r="18" spans="2:6" ht="15.6" x14ac:dyDescent="0.3">
      <c r="B18" s="19" t="s">
        <v>74</v>
      </c>
      <c r="C18" s="54"/>
      <c r="D18" s="54"/>
      <c r="E18" s="54"/>
      <c r="F18" s="54"/>
    </row>
    <row r="19" spans="2:6" ht="15.6" x14ac:dyDescent="0.3">
      <c r="B19" s="19" t="s">
        <v>75</v>
      </c>
      <c r="C19" s="54"/>
      <c r="D19" s="54"/>
      <c r="E19" s="54"/>
      <c r="F19" s="54"/>
    </row>
    <row r="20" spans="2:6" ht="15.6" x14ac:dyDescent="0.3">
      <c r="B20" s="19" t="s">
        <v>76</v>
      </c>
      <c r="C20" s="54"/>
      <c r="D20" s="54"/>
      <c r="E20" s="54"/>
      <c r="F20" s="54"/>
    </row>
    <row r="21" spans="2:6" ht="15.6" x14ac:dyDescent="0.3">
      <c r="B21" s="19" t="s">
        <v>77</v>
      </c>
      <c r="C21" s="54"/>
      <c r="D21" s="54"/>
      <c r="E21" s="54"/>
      <c r="F21" s="54"/>
    </row>
    <row r="22" spans="2:6" ht="15.6" x14ac:dyDescent="0.3">
      <c r="B22" s="19" t="s">
        <v>78</v>
      </c>
      <c r="C22" s="54"/>
      <c r="D22" s="54"/>
      <c r="E22" s="54"/>
      <c r="F22" s="54"/>
    </row>
    <row r="23" spans="2:6" ht="15.6" x14ac:dyDescent="0.3">
      <c r="B23" s="19" t="s">
        <v>79</v>
      </c>
      <c r="C23" s="54"/>
      <c r="D23" s="54"/>
      <c r="E23" s="54"/>
      <c r="F23" s="54"/>
    </row>
    <row r="24" spans="2:6" ht="15.6" x14ac:dyDescent="0.3">
      <c r="B24" s="19" t="s">
        <v>80</v>
      </c>
      <c r="C24" s="54"/>
      <c r="D24" s="54"/>
      <c r="E24" s="54"/>
      <c r="F24" s="54"/>
    </row>
    <row r="26" spans="2:6" ht="15.6" x14ac:dyDescent="0.3">
      <c r="B26" s="7" t="s">
        <v>26</v>
      </c>
      <c r="C26" s="59"/>
      <c r="D26" s="59"/>
      <c r="E26" s="59"/>
      <c r="F26" s="59"/>
    </row>
    <row r="27" spans="2:6" ht="15.6" x14ac:dyDescent="0.3">
      <c r="B27" s="7" t="s">
        <v>27</v>
      </c>
      <c r="C27" s="59"/>
      <c r="D27" s="59"/>
      <c r="E27" s="59"/>
      <c r="F27" s="59"/>
    </row>
    <row r="28" spans="2:6" ht="15.6" x14ac:dyDescent="0.3">
      <c r="B28" s="7" t="s">
        <v>28</v>
      </c>
      <c r="C28" s="59"/>
      <c r="D28" s="59"/>
      <c r="E28" s="59"/>
      <c r="F28" s="59"/>
    </row>
    <row r="29" spans="2:6" ht="15.6" x14ac:dyDescent="0.3">
      <c r="B29" s="7" t="s">
        <v>29</v>
      </c>
      <c r="C29" s="59"/>
      <c r="D29" s="59"/>
      <c r="E29" s="59"/>
      <c r="F29" s="59"/>
    </row>
    <row r="30" spans="2:6" ht="15.6" x14ac:dyDescent="0.3">
      <c r="B30" s="7" t="s">
        <v>30</v>
      </c>
      <c r="C30" s="59"/>
      <c r="D30" s="59"/>
      <c r="E30" s="59"/>
      <c r="F30" s="59"/>
    </row>
  </sheetData>
  <mergeCells count="25">
    <mergeCell ref="C26:F26"/>
    <mergeCell ref="C27:F27"/>
    <mergeCell ref="C28:F28"/>
    <mergeCell ref="C29:F29"/>
    <mergeCell ref="C30:F30"/>
    <mergeCell ref="B4:F4"/>
    <mergeCell ref="C21:F21"/>
    <mergeCell ref="C22:F22"/>
    <mergeCell ref="C23:F23"/>
    <mergeCell ref="C17:F17"/>
    <mergeCell ref="C18:F18"/>
    <mergeCell ref="C19:F19"/>
    <mergeCell ref="C20:F20"/>
    <mergeCell ref="C13:F13"/>
    <mergeCell ref="C12:F12"/>
    <mergeCell ref="C14:F14"/>
    <mergeCell ref="C15:F15"/>
    <mergeCell ref="C16:F16"/>
    <mergeCell ref="C24:F24"/>
    <mergeCell ref="C5:F5"/>
    <mergeCell ref="C6:F6"/>
    <mergeCell ref="C8:F8"/>
    <mergeCell ref="C7:F7"/>
    <mergeCell ref="C9:F9"/>
    <mergeCell ref="C10:F10"/>
  </mergeCells>
  <dataValidations count="1">
    <dataValidation type="list" allowBlank="1" showInputMessage="1" showErrorMessage="1" sqref="C12:C24" xr:uid="{64589962-440A-48A1-96ED-63470F6FA295}">
      <formula1>$K$12:$K$16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6597-DF98-4240-BA13-0D0CE456AC74}">
  <dimension ref="A1:P44"/>
  <sheetViews>
    <sheetView tabSelected="1" topLeftCell="A22" workbookViewId="0">
      <selection activeCell="K46" sqref="K46"/>
    </sheetView>
  </sheetViews>
  <sheetFormatPr defaultRowHeight="14.4" x14ac:dyDescent="0.3"/>
  <cols>
    <col min="9" max="9" width="11.88671875" customWidth="1"/>
    <col min="11" max="11" width="9.5546875" bestFit="1" customWidth="1"/>
    <col min="12" max="12" width="11.33203125" customWidth="1"/>
  </cols>
  <sheetData>
    <row r="1" spans="1:16" ht="50.25" customHeight="1" x14ac:dyDescent="0.5">
      <c r="B1" s="5" t="s">
        <v>33</v>
      </c>
      <c r="E1" s="6"/>
    </row>
    <row r="2" spans="1:16" ht="15.6" x14ac:dyDescent="0.3">
      <c r="A2" s="20" t="s">
        <v>34</v>
      </c>
      <c r="B2" s="20"/>
      <c r="C2" s="7" t="s">
        <v>35</v>
      </c>
      <c r="D2" s="7"/>
      <c r="E2" s="7"/>
      <c r="F2" s="7" t="s">
        <v>36</v>
      </c>
      <c r="G2" s="7"/>
      <c r="H2" s="7"/>
      <c r="I2" s="7"/>
      <c r="J2" s="7"/>
      <c r="K2" s="7" t="s">
        <v>37</v>
      </c>
      <c r="L2" s="7"/>
      <c r="M2" s="7"/>
      <c r="N2" s="7"/>
      <c r="O2" s="7"/>
      <c r="P2" s="7"/>
    </row>
    <row r="3" spans="1:16" ht="15.6" x14ac:dyDescent="0.3">
      <c r="A3" s="20"/>
      <c r="B3" s="20"/>
      <c r="C3" s="7" t="s">
        <v>38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5.6" x14ac:dyDescent="0.3">
      <c r="A4" s="7"/>
      <c r="B4" s="7"/>
      <c r="C4" s="7" t="s">
        <v>39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5.6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5.6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 t="s">
        <v>40</v>
      </c>
      <c r="L6" s="7"/>
      <c r="M6" s="7"/>
      <c r="N6" s="7"/>
      <c r="O6" s="7"/>
      <c r="P6" s="7"/>
    </row>
    <row r="7" spans="1:16" ht="16.2" thickBot="1" x14ac:dyDescent="0.35">
      <c r="A7" s="7" t="s">
        <v>41</v>
      </c>
      <c r="B7" s="7"/>
      <c r="C7" s="7"/>
      <c r="D7" s="7"/>
      <c r="E7" s="7"/>
      <c r="F7" s="7"/>
      <c r="G7" s="8"/>
      <c r="H7" s="7"/>
      <c r="I7" s="9"/>
      <c r="J7" s="7"/>
      <c r="K7" s="8"/>
      <c r="L7" s="7"/>
      <c r="M7" s="7"/>
      <c r="N7" s="7"/>
      <c r="O7" s="7"/>
      <c r="P7" s="7"/>
    </row>
    <row r="8" spans="1:16" ht="15.6" x14ac:dyDescent="0.3">
      <c r="A8" s="50" t="s">
        <v>42</v>
      </c>
      <c r="B8" s="51"/>
      <c r="C8" s="47" t="s">
        <v>43</v>
      </c>
      <c r="D8" s="47"/>
      <c r="E8" s="47" t="s">
        <v>44</v>
      </c>
      <c r="F8" s="47"/>
      <c r="G8" s="51"/>
      <c r="H8" s="51"/>
      <c r="I8" s="52" t="s">
        <v>45</v>
      </c>
      <c r="J8" s="52"/>
      <c r="K8" s="51"/>
      <c r="L8" s="51"/>
      <c r="M8" s="47" t="s">
        <v>46</v>
      </c>
      <c r="N8" s="47"/>
      <c r="O8" s="47" t="s">
        <v>47</v>
      </c>
      <c r="P8" s="48"/>
    </row>
    <row r="9" spans="1:16" ht="15.6" x14ac:dyDescent="0.3">
      <c r="A9" s="44" t="s">
        <v>48</v>
      </c>
      <c r="B9" s="20"/>
      <c r="C9" s="45">
        <v>88540</v>
      </c>
      <c r="D9" s="45"/>
      <c r="E9" s="45">
        <v>92820</v>
      </c>
      <c r="F9" s="45"/>
      <c r="G9" s="20"/>
      <c r="H9" s="20"/>
      <c r="I9" s="49">
        <f>IFERROR(1-G14,"-")</f>
        <v>4.6341923149419761E-2</v>
      </c>
      <c r="J9" s="49"/>
      <c r="K9" s="20"/>
      <c r="L9" s="20"/>
      <c r="M9" s="20">
        <f>E9-C14</f>
        <v>4280</v>
      </c>
      <c r="N9" s="20"/>
      <c r="O9" s="35">
        <f>M9/C14</f>
        <v>4.833973345380619E-2</v>
      </c>
      <c r="P9" s="36"/>
    </row>
    <row r="10" spans="1:16" ht="15.6" x14ac:dyDescent="0.3">
      <c r="A10" s="44" t="s">
        <v>49</v>
      </c>
      <c r="B10" s="20"/>
      <c r="C10" s="45"/>
      <c r="D10" s="45"/>
      <c r="E10" s="45">
        <v>92865</v>
      </c>
      <c r="F10" s="45"/>
      <c r="G10" s="20"/>
      <c r="H10" s="20"/>
      <c r="I10" s="53"/>
      <c r="J10" s="20"/>
      <c r="K10" s="20"/>
      <c r="L10" s="20"/>
      <c r="M10" s="20">
        <f>E10-C14</f>
        <v>4325</v>
      </c>
      <c r="N10" s="20"/>
      <c r="O10" s="35">
        <f>M10/C14</f>
        <v>4.884797831488593E-2</v>
      </c>
      <c r="P10" s="36"/>
    </row>
    <row r="11" spans="1:16" ht="15.6" x14ac:dyDescent="0.3">
      <c r="A11" s="44" t="s">
        <v>50</v>
      </c>
      <c r="B11" s="20"/>
      <c r="C11" s="45"/>
      <c r="D11" s="45"/>
      <c r="E11" s="45"/>
      <c r="F11" s="45"/>
      <c r="G11" s="20"/>
      <c r="H11" s="20"/>
      <c r="I11" s="20"/>
      <c r="J11" s="20"/>
      <c r="K11" s="20"/>
      <c r="L11" s="20"/>
      <c r="M11" s="20">
        <f>E11-C14</f>
        <v>-88540</v>
      </c>
      <c r="N11" s="20"/>
      <c r="O11" s="35">
        <f>M11/C14</f>
        <v>-1</v>
      </c>
      <c r="P11" s="36"/>
    </row>
    <row r="12" spans="1:16" ht="15.6" x14ac:dyDescent="0.3">
      <c r="A12" s="44" t="s">
        <v>51</v>
      </c>
      <c r="B12" s="20"/>
      <c r="C12" s="45"/>
      <c r="D12" s="45"/>
      <c r="E12" s="45"/>
      <c r="F12" s="45"/>
      <c r="G12" s="20" t="s">
        <v>52</v>
      </c>
      <c r="H12" s="20"/>
      <c r="I12" s="20" t="s">
        <v>53</v>
      </c>
      <c r="J12" s="20"/>
      <c r="K12" s="20"/>
      <c r="L12" s="20"/>
      <c r="M12" s="20">
        <f>E12-C14</f>
        <v>-88540</v>
      </c>
      <c r="N12" s="20"/>
      <c r="O12" s="35">
        <f>M12/C14</f>
        <v>-1</v>
      </c>
      <c r="P12" s="36"/>
    </row>
    <row r="13" spans="1:16" ht="15.6" x14ac:dyDescent="0.3">
      <c r="A13" s="44" t="s">
        <v>54</v>
      </c>
      <c r="B13" s="20"/>
      <c r="C13" s="45"/>
      <c r="D13" s="45"/>
      <c r="E13" s="45"/>
      <c r="F13" s="45"/>
      <c r="G13" s="20" t="s">
        <v>55</v>
      </c>
      <c r="H13" s="20"/>
      <c r="I13" s="20" t="s">
        <v>56</v>
      </c>
      <c r="J13" s="20"/>
      <c r="K13" s="46" t="s">
        <v>57</v>
      </c>
      <c r="L13" s="46"/>
      <c r="M13" s="20">
        <f>E13-C14</f>
        <v>-88540</v>
      </c>
      <c r="N13" s="20"/>
      <c r="O13" s="35">
        <f>M13/C14</f>
        <v>-1</v>
      </c>
      <c r="P13" s="36"/>
    </row>
    <row r="14" spans="1:16" ht="16.2" thickBot="1" x14ac:dyDescent="0.35">
      <c r="A14" s="37" t="s">
        <v>58</v>
      </c>
      <c r="B14" s="38"/>
      <c r="C14" s="38">
        <f>AVERAGE(C9:D13)</f>
        <v>88540</v>
      </c>
      <c r="D14" s="38"/>
      <c r="E14" s="39">
        <f>AVERAGE(E9:F13)</f>
        <v>92842.5</v>
      </c>
      <c r="F14" s="39"/>
      <c r="G14" s="40">
        <f>IFERROR(C14/E14,"-")</f>
        <v>0.95365807685058024</v>
      </c>
      <c r="H14" s="40"/>
      <c r="I14" s="41">
        <v>1</v>
      </c>
      <c r="J14" s="41"/>
      <c r="K14" s="40">
        <f>IFERROR(I14-I9,"-")</f>
        <v>0.95365807685058024</v>
      </c>
      <c r="L14" s="40"/>
      <c r="M14" s="39">
        <f>E14-C14</f>
        <v>4302.5</v>
      </c>
      <c r="N14" s="38"/>
      <c r="O14" s="42">
        <f>M14/C14</f>
        <v>4.859385588434606E-2</v>
      </c>
      <c r="P14" s="43"/>
    </row>
    <row r="15" spans="1:16" ht="16.2" thickBot="1" x14ac:dyDescent="0.35">
      <c r="A15" s="20" t="s">
        <v>41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15.6" x14ac:dyDescent="0.3">
      <c r="A16" s="50" t="s">
        <v>59</v>
      </c>
      <c r="B16" s="51"/>
      <c r="C16" s="47" t="s">
        <v>43</v>
      </c>
      <c r="D16" s="47"/>
      <c r="E16" s="47" t="s">
        <v>44</v>
      </c>
      <c r="F16" s="47"/>
      <c r="G16" s="51"/>
      <c r="H16" s="51"/>
      <c r="I16" s="52" t="s">
        <v>45</v>
      </c>
      <c r="J16" s="52"/>
      <c r="K16" s="51"/>
      <c r="L16" s="51"/>
      <c r="M16" s="47" t="s">
        <v>46</v>
      </c>
      <c r="N16" s="47"/>
      <c r="O16" s="47" t="s">
        <v>47</v>
      </c>
      <c r="P16" s="48"/>
    </row>
    <row r="17" spans="1:16" ht="15.6" x14ac:dyDescent="0.3">
      <c r="A17" s="44" t="s">
        <v>48</v>
      </c>
      <c r="B17" s="20"/>
      <c r="C17" s="45">
        <f>C14</f>
        <v>88540</v>
      </c>
      <c r="D17" s="45"/>
      <c r="E17" s="45">
        <v>88315</v>
      </c>
      <c r="F17" s="45"/>
      <c r="G17" s="20"/>
      <c r="H17" s="20"/>
      <c r="I17" s="49">
        <f>IFERROR(1-G22,"-")</f>
        <v>-1.7536912372009272E-3</v>
      </c>
      <c r="J17" s="49"/>
      <c r="K17" s="20"/>
      <c r="L17" s="20"/>
      <c r="M17" s="20">
        <f>E17-C22</f>
        <v>-225</v>
      </c>
      <c r="N17" s="20"/>
      <c r="O17" s="35">
        <f>M17/C22</f>
        <v>-2.5412243053986898E-3</v>
      </c>
      <c r="P17" s="36"/>
    </row>
    <row r="18" spans="1:16" ht="15.6" x14ac:dyDescent="0.3">
      <c r="A18" s="44" t="s">
        <v>49</v>
      </c>
      <c r="B18" s="20"/>
      <c r="C18" s="45"/>
      <c r="D18" s="45"/>
      <c r="E18" s="45">
        <v>88455</v>
      </c>
      <c r="F18" s="45"/>
      <c r="G18" s="20"/>
      <c r="H18" s="20"/>
      <c r="I18" s="53"/>
      <c r="J18" s="20"/>
      <c r="K18" s="20"/>
      <c r="L18" s="20"/>
      <c r="M18" s="20">
        <f>E18-C22</f>
        <v>-85</v>
      </c>
      <c r="N18" s="20"/>
      <c r="O18" s="35">
        <f>M18/C22</f>
        <v>-9.60018070928394E-4</v>
      </c>
      <c r="P18" s="36"/>
    </row>
    <row r="19" spans="1:16" ht="15.6" x14ac:dyDescent="0.3">
      <c r="A19" s="44" t="s">
        <v>50</v>
      </c>
      <c r="B19" s="20"/>
      <c r="C19" s="45"/>
      <c r="D19" s="45"/>
      <c r="E19" s="45"/>
      <c r="F19" s="45"/>
      <c r="G19" s="20"/>
      <c r="H19" s="20"/>
      <c r="I19" s="20"/>
      <c r="J19" s="20"/>
      <c r="K19" s="20"/>
      <c r="L19" s="20"/>
      <c r="M19" s="20">
        <f>E19-C22</f>
        <v>-88540</v>
      </c>
      <c r="N19" s="20"/>
      <c r="O19" s="35">
        <f>M19/C22</f>
        <v>-1</v>
      </c>
      <c r="P19" s="36"/>
    </row>
    <row r="20" spans="1:16" ht="15.6" x14ac:dyDescent="0.3">
      <c r="A20" s="44" t="s">
        <v>51</v>
      </c>
      <c r="B20" s="20"/>
      <c r="C20" s="45"/>
      <c r="D20" s="45"/>
      <c r="E20" s="45"/>
      <c r="F20" s="45"/>
      <c r="G20" s="20"/>
      <c r="H20" s="20"/>
      <c r="I20" s="20"/>
      <c r="J20" s="20"/>
      <c r="K20" s="20"/>
      <c r="L20" s="20"/>
      <c r="M20" s="20">
        <f>E20-C22</f>
        <v>-88540</v>
      </c>
      <c r="N20" s="20"/>
      <c r="O20" s="35">
        <f>M20/C22</f>
        <v>-1</v>
      </c>
      <c r="P20" s="36"/>
    </row>
    <row r="21" spans="1:16" ht="15.6" x14ac:dyDescent="0.3">
      <c r="A21" s="44" t="s">
        <v>54</v>
      </c>
      <c r="B21" s="20"/>
      <c r="C21" s="45"/>
      <c r="D21" s="45"/>
      <c r="E21" s="45"/>
      <c r="F21" s="45"/>
      <c r="G21" s="20" t="s">
        <v>55</v>
      </c>
      <c r="H21" s="20"/>
      <c r="I21" s="20" t="s">
        <v>60</v>
      </c>
      <c r="J21" s="20"/>
      <c r="K21" s="46" t="s">
        <v>57</v>
      </c>
      <c r="L21" s="46"/>
      <c r="M21" s="20">
        <f>E21-C22</f>
        <v>-88540</v>
      </c>
      <c r="N21" s="20"/>
      <c r="O21" s="35">
        <f>M21/C22</f>
        <v>-1</v>
      </c>
      <c r="P21" s="36"/>
    </row>
    <row r="22" spans="1:16" ht="16.2" thickBot="1" x14ac:dyDescent="0.35">
      <c r="A22" s="37" t="s">
        <v>58</v>
      </c>
      <c r="B22" s="38"/>
      <c r="C22" s="38">
        <f>AVERAGE(C17:D21)</f>
        <v>88540</v>
      </c>
      <c r="D22" s="38"/>
      <c r="E22" s="39">
        <f>AVERAGE(E17:F21)</f>
        <v>88385</v>
      </c>
      <c r="F22" s="39"/>
      <c r="G22" s="40">
        <f>IFERROR(C22/E22,"-")</f>
        <v>1.0017536912372009</v>
      </c>
      <c r="H22" s="40"/>
      <c r="I22" s="41">
        <f>K14</f>
        <v>0.95365807685058024</v>
      </c>
      <c r="J22" s="41"/>
      <c r="K22" s="40">
        <f>IFERROR(I22-I17,"-")</f>
        <v>0.95541176808778117</v>
      </c>
      <c r="L22" s="40"/>
      <c r="M22" s="39">
        <f>E22-C22</f>
        <v>-155</v>
      </c>
      <c r="N22" s="38"/>
      <c r="O22" s="42">
        <f>M22/C22</f>
        <v>-1.750621188163542E-3</v>
      </c>
      <c r="P22" s="43"/>
    </row>
    <row r="23" spans="1:16" ht="16.2" thickBot="1" x14ac:dyDescent="0.35">
      <c r="A23" s="20" t="s">
        <v>41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5.6" x14ac:dyDescent="0.3">
      <c r="A24" s="50" t="s">
        <v>61</v>
      </c>
      <c r="B24" s="51"/>
      <c r="C24" s="47" t="s">
        <v>43</v>
      </c>
      <c r="D24" s="47"/>
      <c r="E24" s="47" t="s">
        <v>44</v>
      </c>
      <c r="F24" s="47"/>
      <c r="G24" s="51"/>
      <c r="H24" s="51"/>
      <c r="I24" s="52" t="s">
        <v>45</v>
      </c>
      <c r="J24" s="52"/>
      <c r="K24" s="51"/>
      <c r="L24" s="51"/>
      <c r="M24" s="47" t="s">
        <v>46</v>
      </c>
      <c r="N24" s="47"/>
      <c r="O24" s="47" t="s">
        <v>47</v>
      </c>
      <c r="P24" s="48"/>
    </row>
    <row r="25" spans="1:16" ht="15.6" x14ac:dyDescent="0.3">
      <c r="A25" s="44" t="s">
        <v>48</v>
      </c>
      <c r="B25" s="20"/>
      <c r="C25" s="45">
        <f>C22</f>
        <v>88540</v>
      </c>
      <c r="D25" s="45"/>
      <c r="E25" s="45">
        <v>88735</v>
      </c>
      <c r="F25" s="45"/>
      <c r="G25" s="20"/>
      <c r="H25" s="20"/>
      <c r="I25" s="49">
        <f>IFERROR(1-G30,"-")</f>
        <v>1.5505624312819322E-3</v>
      </c>
      <c r="J25" s="49"/>
      <c r="K25" s="20"/>
      <c r="L25" s="20"/>
      <c r="M25" s="20">
        <f>E25-C30</f>
        <v>195</v>
      </c>
      <c r="N25" s="20"/>
      <c r="O25" s="35">
        <f>M25/C30</f>
        <v>2.2023943980121977E-3</v>
      </c>
      <c r="P25" s="36"/>
    </row>
    <row r="26" spans="1:16" ht="15.6" x14ac:dyDescent="0.3">
      <c r="A26" s="44" t="s">
        <v>49</v>
      </c>
      <c r="B26" s="20"/>
      <c r="C26" s="45"/>
      <c r="D26" s="45"/>
      <c r="E26" s="45">
        <v>88620</v>
      </c>
      <c r="F26" s="45"/>
      <c r="G26" s="20"/>
      <c r="H26" s="20"/>
      <c r="I26" s="20"/>
      <c r="J26" s="20"/>
      <c r="K26" s="20"/>
      <c r="L26" s="20"/>
      <c r="M26" s="20">
        <f>E26-C30</f>
        <v>80</v>
      </c>
      <c r="N26" s="20"/>
      <c r="O26" s="35">
        <f>M26/C30</f>
        <v>9.0354641969731192E-4</v>
      </c>
      <c r="P26" s="36"/>
    </row>
    <row r="27" spans="1:16" ht="15.6" x14ac:dyDescent="0.3">
      <c r="A27" s="44" t="s">
        <v>50</v>
      </c>
      <c r="B27" s="20"/>
      <c r="C27" s="45"/>
      <c r="D27" s="45"/>
      <c r="E27" s="45"/>
      <c r="F27" s="45"/>
      <c r="G27" s="20"/>
      <c r="H27" s="20"/>
      <c r="I27" s="20"/>
      <c r="J27" s="20"/>
      <c r="K27" s="20"/>
      <c r="L27" s="20"/>
      <c r="M27" s="20">
        <f>E27-C30</f>
        <v>-88540</v>
      </c>
      <c r="N27" s="20"/>
      <c r="O27" s="35">
        <f>M27/C30</f>
        <v>-1</v>
      </c>
      <c r="P27" s="36"/>
    </row>
    <row r="28" spans="1:16" ht="15.6" x14ac:dyDescent="0.3">
      <c r="A28" s="44" t="s">
        <v>51</v>
      </c>
      <c r="B28" s="20"/>
      <c r="C28" s="45"/>
      <c r="D28" s="45"/>
      <c r="E28" s="45"/>
      <c r="F28" s="45"/>
      <c r="G28" s="20"/>
      <c r="H28" s="20"/>
      <c r="I28" s="20"/>
      <c r="J28" s="20"/>
      <c r="K28" s="20"/>
      <c r="L28" s="20"/>
      <c r="M28" s="20">
        <f>E28-C30</f>
        <v>-88540</v>
      </c>
      <c r="N28" s="20"/>
      <c r="O28" s="35">
        <f>M28/C30</f>
        <v>-1</v>
      </c>
      <c r="P28" s="36"/>
    </row>
    <row r="29" spans="1:16" ht="15.6" x14ac:dyDescent="0.3">
      <c r="A29" s="44" t="s">
        <v>54</v>
      </c>
      <c r="B29" s="20"/>
      <c r="C29" s="45"/>
      <c r="D29" s="45"/>
      <c r="E29" s="45"/>
      <c r="F29" s="45"/>
      <c r="G29" s="20" t="s">
        <v>55</v>
      </c>
      <c r="H29" s="20"/>
      <c r="I29" s="20" t="s">
        <v>60</v>
      </c>
      <c r="J29" s="20"/>
      <c r="K29" s="46" t="s">
        <v>57</v>
      </c>
      <c r="L29" s="46"/>
      <c r="M29" s="20">
        <f>E29-C30</f>
        <v>-88540</v>
      </c>
      <c r="N29" s="20"/>
      <c r="O29" s="35">
        <f>M29/C30</f>
        <v>-1</v>
      </c>
      <c r="P29" s="36"/>
    </row>
    <row r="30" spans="1:16" ht="16.2" thickBot="1" x14ac:dyDescent="0.35">
      <c r="A30" s="37" t="s">
        <v>58</v>
      </c>
      <c r="B30" s="38"/>
      <c r="C30" s="38">
        <f>AVERAGE(C25:D29)</f>
        <v>88540</v>
      </c>
      <c r="D30" s="38"/>
      <c r="E30" s="39">
        <f>AVERAGE(E25:F29)</f>
        <v>88677.5</v>
      </c>
      <c r="F30" s="39"/>
      <c r="G30" s="40">
        <f>IFERROR(C30/E30,"-")</f>
        <v>0.99844943756871807</v>
      </c>
      <c r="H30" s="40"/>
      <c r="I30" s="41">
        <v>1.002</v>
      </c>
      <c r="J30" s="41"/>
      <c r="K30" s="40">
        <f>IFERROR(I30-I25,"-")</f>
        <v>1.0004494375687181</v>
      </c>
      <c r="L30" s="40"/>
      <c r="M30" s="39">
        <f>E30-C30</f>
        <v>137.5</v>
      </c>
      <c r="N30" s="38"/>
      <c r="O30" s="42">
        <f>M30/C30</f>
        <v>1.5529704088547548E-3</v>
      </c>
      <c r="P30" s="43"/>
    </row>
    <row r="31" spans="1:16" ht="16.2" thickBot="1" x14ac:dyDescent="0.35">
      <c r="A31" s="20" t="s">
        <v>41</v>
      </c>
      <c r="B31" s="20"/>
    </row>
    <row r="32" spans="1:16" ht="15.6" x14ac:dyDescent="0.3">
      <c r="A32" s="50" t="s">
        <v>62</v>
      </c>
      <c r="B32" s="51"/>
      <c r="C32" s="47" t="s">
        <v>43</v>
      </c>
      <c r="D32" s="47"/>
      <c r="E32" s="47" t="s">
        <v>44</v>
      </c>
      <c r="F32" s="47"/>
      <c r="G32" s="51"/>
      <c r="H32" s="51"/>
      <c r="I32" s="52" t="s">
        <v>45</v>
      </c>
      <c r="J32" s="52"/>
      <c r="K32" s="51"/>
      <c r="L32" s="51"/>
      <c r="M32" s="47" t="s">
        <v>46</v>
      </c>
      <c r="N32" s="47"/>
      <c r="O32" s="47" t="s">
        <v>47</v>
      </c>
      <c r="P32" s="48"/>
    </row>
    <row r="33" spans="1:16" ht="15.6" x14ac:dyDescent="0.3">
      <c r="A33" s="44" t="s">
        <v>48</v>
      </c>
      <c r="B33" s="20"/>
      <c r="C33" s="45">
        <f>C30</f>
        <v>88540</v>
      </c>
      <c r="D33" s="45"/>
      <c r="E33" s="45"/>
      <c r="F33" s="45"/>
      <c r="G33" s="20"/>
      <c r="H33" s="20"/>
      <c r="I33" s="49" t="str">
        <f>IFERROR(1-G38,"-")</f>
        <v>-</v>
      </c>
      <c r="J33" s="49"/>
      <c r="K33" s="20"/>
      <c r="L33" s="20"/>
      <c r="M33" s="20">
        <f>E33-C38</f>
        <v>-88540</v>
      </c>
      <c r="N33" s="20"/>
      <c r="O33" s="35">
        <f>M33/C38</f>
        <v>-1</v>
      </c>
      <c r="P33" s="36"/>
    </row>
    <row r="34" spans="1:16" ht="15.6" x14ac:dyDescent="0.3">
      <c r="A34" s="44" t="s">
        <v>49</v>
      </c>
      <c r="B34" s="20"/>
      <c r="C34" s="45"/>
      <c r="D34" s="45"/>
      <c r="E34" s="45"/>
      <c r="F34" s="45"/>
      <c r="G34" s="20"/>
      <c r="H34" s="20"/>
      <c r="I34" s="20"/>
      <c r="J34" s="20"/>
      <c r="K34" s="20"/>
      <c r="L34" s="20"/>
      <c r="M34" s="20">
        <f>E34-C38</f>
        <v>-88540</v>
      </c>
      <c r="N34" s="20"/>
      <c r="O34" s="35">
        <f>M34/C38</f>
        <v>-1</v>
      </c>
      <c r="P34" s="36"/>
    </row>
    <row r="35" spans="1:16" ht="15.6" x14ac:dyDescent="0.3">
      <c r="A35" s="44" t="s">
        <v>50</v>
      </c>
      <c r="B35" s="20"/>
      <c r="C35" s="45"/>
      <c r="D35" s="45"/>
      <c r="E35" s="45"/>
      <c r="F35" s="45"/>
      <c r="G35" s="20"/>
      <c r="H35" s="20"/>
      <c r="I35" s="20"/>
      <c r="J35" s="20"/>
      <c r="K35" s="20"/>
      <c r="L35" s="20"/>
      <c r="M35" s="20">
        <f>E35-C38</f>
        <v>-88540</v>
      </c>
      <c r="N35" s="20"/>
      <c r="O35" s="35">
        <f>M35/C38</f>
        <v>-1</v>
      </c>
      <c r="P35" s="36"/>
    </row>
    <row r="36" spans="1:16" ht="15.6" x14ac:dyDescent="0.3">
      <c r="A36" s="44" t="s">
        <v>51</v>
      </c>
      <c r="B36" s="20"/>
      <c r="C36" s="45"/>
      <c r="D36" s="45"/>
      <c r="E36" s="45"/>
      <c r="F36" s="45"/>
      <c r="G36" s="20"/>
      <c r="H36" s="20"/>
      <c r="I36" s="20"/>
      <c r="J36" s="20"/>
      <c r="K36" s="20"/>
      <c r="L36" s="20"/>
      <c r="M36" s="20">
        <f>E36-C38</f>
        <v>-88540</v>
      </c>
      <c r="N36" s="20"/>
      <c r="O36" s="35">
        <f>M36/C38</f>
        <v>-1</v>
      </c>
      <c r="P36" s="36"/>
    </row>
    <row r="37" spans="1:16" ht="15.6" x14ac:dyDescent="0.3">
      <c r="A37" s="44" t="s">
        <v>54</v>
      </c>
      <c r="B37" s="20"/>
      <c r="C37" s="45"/>
      <c r="D37" s="45"/>
      <c r="E37" s="45"/>
      <c r="F37" s="45"/>
      <c r="G37" s="20" t="s">
        <v>55</v>
      </c>
      <c r="H37" s="20"/>
      <c r="I37" s="20" t="s">
        <v>60</v>
      </c>
      <c r="J37" s="20"/>
      <c r="K37" s="46" t="s">
        <v>57</v>
      </c>
      <c r="L37" s="46"/>
      <c r="M37" s="20">
        <f>E37-C38</f>
        <v>-88540</v>
      </c>
      <c r="N37" s="20"/>
      <c r="O37" s="35">
        <f>M37/C38</f>
        <v>-1</v>
      </c>
      <c r="P37" s="36"/>
    </row>
    <row r="38" spans="1:16" ht="16.2" thickBot="1" x14ac:dyDescent="0.35">
      <c r="A38" s="37" t="s">
        <v>58</v>
      </c>
      <c r="B38" s="38"/>
      <c r="C38" s="38">
        <f>AVERAGE(C33:D37)</f>
        <v>88540</v>
      </c>
      <c r="D38" s="38"/>
      <c r="E38" s="39" t="e">
        <f>AVERAGE(E33:F37)</f>
        <v>#DIV/0!</v>
      </c>
      <c r="F38" s="39"/>
      <c r="G38" s="40" t="str">
        <f>IFERROR(C38/E38,"-")</f>
        <v>-</v>
      </c>
      <c r="H38" s="40"/>
      <c r="I38" s="41">
        <f>K30</f>
        <v>1.0004494375687181</v>
      </c>
      <c r="J38" s="41"/>
      <c r="K38" s="40" t="str">
        <f>IFERROR(I38-I33,"-")</f>
        <v>-</v>
      </c>
      <c r="L38" s="40"/>
      <c r="M38" s="39" t="e">
        <f>E38-C38</f>
        <v>#DIV/0!</v>
      </c>
      <c r="N38" s="38"/>
      <c r="O38" s="42" t="e">
        <f>M38/C38</f>
        <v>#DIV/0!</v>
      </c>
      <c r="P38" s="43"/>
    </row>
    <row r="39" spans="1:16" ht="15" thickBot="1" x14ac:dyDescent="0.35">
      <c r="L39" s="66" t="s">
        <v>31</v>
      </c>
      <c r="O39" t="s">
        <v>63</v>
      </c>
    </row>
    <row r="40" spans="1:16" ht="15.6" x14ac:dyDescent="0.3">
      <c r="A40" s="20" t="s">
        <v>26</v>
      </c>
      <c r="B40" s="20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1:16" ht="15.6" x14ac:dyDescent="0.3">
      <c r="A41" s="20" t="s">
        <v>27</v>
      </c>
      <c r="B41" s="20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</row>
    <row r="42" spans="1:16" ht="15.6" x14ac:dyDescent="0.3">
      <c r="A42" s="30" t="s">
        <v>28</v>
      </c>
      <c r="B42" s="31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</row>
    <row r="43" spans="1:16" ht="15.6" x14ac:dyDescent="0.3">
      <c r="A43" s="20" t="s">
        <v>29</v>
      </c>
      <c r="B43" s="20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/>
    </row>
    <row r="44" spans="1:16" ht="16.2" thickBot="1" x14ac:dyDescent="0.35">
      <c r="A44" s="20" t="s">
        <v>30</v>
      </c>
      <c r="B44" s="20"/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</row>
  </sheetData>
  <mergeCells count="253">
    <mergeCell ref="A2:B2"/>
    <mergeCell ref="A3:B3"/>
    <mergeCell ref="A8:B8"/>
    <mergeCell ref="C8:D8"/>
    <mergeCell ref="E8:F8"/>
    <mergeCell ref="G8:H8"/>
    <mergeCell ref="I8:J8"/>
    <mergeCell ref="K8:L8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10:B10"/>
    <mergeCell ref="C10:D10"/>
    <mergeCell ref="E10:F10"/>
    <mergeCell ref="G10:H10"/>
    <mergeCell ref="I10:J10"/>
    <mergeCell ref="K10:L10"/>
    <mergeCell ref="M10:N10"/>
    <mergeCell ref="O10:P10"/>
    <mergeCell ref="M11:N11"/>
    <mergeCell ref="O11:P11"/>
    <mergeCell ref="A12:B12"/>
    <mergeCell ref="C12:D12"/>
    <mergeCell ref="E12:F12"/>
    <mergeCell ref="G12:H12"/>
    <mergeCell ref="I12:J12"/>
    <mergeCell ref="K12:L12"/>
    <mergeCell ref="M12:N12"/>
    <mergeCell ref="O12:P12"/>
    <mergeCell ref="A11:B11"/>
    <mergeCell ref="C11:D11"/>
    <mergeCell ref="E11:F11"/>
    <mergeCell ref="G11:H11"/>
    <mergeCell ref="I11:J11"/>
    <mergeCell ref="K11:L11"/>
    <mergeCell ref="M13:N13"/>
    <mergeCell ref="O13:P13"/>
    <mergeCell ref="A14:B14"/>
    <mergeCell ref="C14:D14"/>
    <mergeCell ref="E14:F14"/>
    <mergeCell ref="G14:H14"/>
    <mergeCell ref="I14:J14"/>
    <mergeCell ref="K14:L14"/>
    <mergeCell ref="M14:N14"/>
    <mergeCell ref="O14:P14"/>
    <mergeCell ref="A13:B13"/>
    <mergeCell ref="C13:D13"/>
    <mergeCell ref="E13:F13"/>
    <mergeCell ref="G13:H13"/>
    <mergeCell ref="I13:J13"/>
    <mergeCell ref="K13:L13"/>
    <mergeCell ref="M15:N15"/>
    <mergeCell ref="O15:P15"/>
    <mergeCell ref="A16:B16"/>
    <mergeCell ref="C16:D16"/>
    <mergeCell ref="E16:F16"/>
    <mergeCell ref="G16:H16"/>
    <mergeCell ref="I16:J16"/>
    <mergeCell ref="K16:L16"/>
    <mergeCell ref="M16:N16"/>
    <mergeCell ref="O16:P16"/>
    <mergeCell ref="A15:B15"/>
    <mergeCell ref="C15:D15"/>
    <mergeCell ref="E15:F15"/>
    <mergeCell ref="G15:H15"/>
    <mergeCell ref="I15:J15"/>
    <mergeCell ref="K15:L15"/>
    <mergeCell ref="M17:N17"/>
    <mergeCell ref="O17:P17"/>
    <mergeCell ref="A18:B18"/>
    <mergeCell ref="C18:D18"/>
    <mergeCell ref="E18:F18"/>
    <mergeCell ref="G18:H18"/>
    <mergeCell ref="I18:J18"/>
    <mergeCell ref="K18:L18"/>
    <mergeCell ref="M18:N18"/>
    <mergeCell ref="O18:P18"/>
    <mergeCell ref="A17:B17"/>
    <mergeCell ref="C17:D17"/>
    <mergeCell ref="E17:F17"/>
    <mergeCell ref="G17:H17"/>
    <mergeCell ref="I17:J17"/>
    <mergeCell ref="K17:L17"/>
    <mergeCell ref="M19:N19"/>
    <mergeCell ref="O19:P19"/>
    <mergeCell ref="A20:B20"/>
    <mergeCell ref="C20:D20"/>
    <mergeCell ref="E20:F20"/>
    <mergeCell ref="G20:H20"/>
    <mergeCell ref="I20:J20"/>
    <mergeCell ref="K20:L20"/>
    <mergeCell ref="M20:N20"/>
    <mergeCell ref="O20:P20"/>
    <mergeCell ref="A19:B19"/>
    <mergeCell ref="C19:D19"/>
    <mergeCell ref="E19:F19"/>
    <mergeCell ref="G19:H19"/>
    <mergeCell ref="I19:J19"/>
    <mergeCell ref="K19:L19"/>
    <mergeCell ref="M21:N21"/>
    <mergeCell ref="O21:P21"/>
    <mergeCell ref="A22:B22"/>
    <mergeCell ref="C22:D22"/>
    <mergeCell ref="E22:F22"/>
    <mergeCell ref="G22:H22"/>
    <mergeCell ref="I22:J22"/>
    <mergeCell ref="K22:L22"/>
    <mergeCell ref="M22:N22"/>
    <mergeCell ref="O22:P22"/>
    <mergeCell ref="A21:B21"/>
    <mergeCell ref="C21:D21"/>
    <mergeCell ref="E21:F21"/>
    <mergeCell ref="G21:H21"/>
    <mergeCell ref="I21:J21"/>
    <mergeCell ref="K21:L21"/>
    <mergeCell ref="M23:N23"/>
    <mergeCell ref="O23:P23"/>
    <mergeCell ref="A24:B24"/>
    <mergeCell ref="C24:D24"/>
    <mergeCell ref="E24:F24"/>
    <mergeCell ref="G24:H24"/>
    <mergeCell ref="I24:J24"/>
    <mergeCell ref="K24:L24"/>
    <mergeCell ref="M24:N24"/>
    <mergeCell ref="O24:P24"/>
    <mergeCell ref="A23:B23"/>
    <mergeCell ref="C23:D23"/>
    <mergeCell ref="E23:F23"/>
    <mergeCell ref="G23:H23"/>
    <mergeCell ref="I23:J23"/>
    <mergeCell ref="K23:L23"/>
    <mergeCell ref="M25:N25"/>
    <mergeCell ref="O25:P25"/>
    <mergeCell ref="A26:B26"/>
    <mergeCell ref="C26:D26"/>
    <mergeCell ref="E26:F26"/>
    <mergeCell ref="G26:H26"/>
    <mergeCell ref="I26:J26"/>
    <mergeCell ref="K26:L26"/>
    <mergeCell ref="M26:N26"/>
    <mergeCell ref="O26:P26"/>
    <mergeCell ref="A25:B25"/>
    <mergeCell ref="C25:D25"/>
    <mergeCell ref="E25:F25"/>
    <mergeCell ref="G25:H25"/>
    <mergeCell ref="I25:J25"/>
    <mergeCell ref="K25:L25"/>
    <mergeCell ref="M27:N27"/>
    <mergeCell ref="O27:P27"/>
    <mergeCell ref="A28:B28"/>
    <mergeCell ref="C28:D28"/>
    <mergeCell ref="E28:F28"/>
    <mergeCell ref="G28:H28"/>
    <mergeCell ref="I28:J28"/>
    <mergeCell ref="K28:L28"/>
    <mergeCell ref="M28:N28"/>
    <mergeCell ref="O28:P28"/>
    <mergeCell ref="A27:B27"/>
    <mergeCell ref="C27:D27"/>
    <mergeCell ref="E27:F27"/>
    <mergeCell ref="G27:H27"/>
    <mergeCell ref="I27:J27"/>
    <mergeCell ref="K27:L27"/>
    <mergeCell ref="A31:B31"/>
    <mergeCell ref="A32:B32"/>
    <mergeCell ref="C32:D32"/>
    <mergeCell ref="E32:F32"/>
    <mergeCell ref="G32:H32"/>
    <mergeCell ref="I32:J32"/>
    <mergeCell ref="M29:N29"/>
    <mergeCell ref="O29:P29"/>
    <mergeCell ref="A30:B30"/>
    <mergeCell ref="C30:D30"/>
    <mergeCell ref="E30:F30"/>
    <mergeCell ref="G30:H30"/>
    <mergeCell ref="I30:J30"/>
    <mergeCell ref="K30:L30"/>
    <mergeCell ref="M30:N30"/>
    <mergeCell ref="O30:P30"/>
    <mergeCell ref="A29:B29"/>
    <mergeCell ref="C29:D29"/>
    <mergeCell ref="E29:F29"/>
    <mergeCell ref="G29:H29"/>
    <mergeCell ref="I29:J29"/>
    <mergeCell ref="K29:L29"/>
    <mergeCell ref="K32:L32"/>
    <mergeCell ref="M32:N32"/>
    <mergeCell ref="O32:P32"/>
    <mergeCell ref="A33:B33"/>
    <mergeCell ref="C33:D33"/>
    <mergeCell ref="E33:F33"/>
    <mergeCell ref="G33:H33"/>
    <mergeCell ref="I33:J33"/>
    <mergeCell ref="K33:L33"/>
    <mergeCell ref="M33:N33"/>
    <mergeCell ref="O33:P33"/>
    <mergeCell ref="A34:B34"/>
    <mergeCell ref="C34:D34"/>
    <mergeCell ref="E34:F34"/>
    <mergeCell ref="G34:H34"/>
    <mergeCell ref="I34:J34"/>
    <mergeCell ref="K34:L34"/>
    <mergeCell ref="M34:N34"/>
    <mergeCell ref="O34:P34"/>
    <mergeCell ref="M35:N35"/>
    <mergeCell ref="O35:P35"/>
    <mergeCell ref="A36:B36"/>
    <mergeCell ref="C36:D36"/>
    <mergeCell ref="E36:F36"/>
    <mergeCell ref="G36:H36"/>
    <mergeCell ref="I36:J36"/>
    <mergeCell ref="K36:L36"/>
    <mergeCell ref="M36:N36"/>
    <mergeCell ref="O36:P36"/>
    <mergeCell ref="A35:B35"/>
    <mergeCell ref="C35:D35"/>
    <mergeCell ref="E35:F35"/>
    <mergeCell ref="G35:H35"/>
    <mergeCell ref="I35:J35"/>
    <mergeCell ref="K35:L35"/>
    <mergeCell ref="M37:N37"/>
    <mergeCell ref="O37:P37"/>
    <mergeCell ref="A38:B38"/>
    <mergeCell ref="C38:D38"/>
    <mergeCell ref="E38:F38"/>
    <mergeCell ref="G38:H38"/>
    <mergeCell ref="I38:J38"/>
    <mergeCell ref="K38:L38"/>
    <mergeCell ref="M38:N38"/>
    <mergeCell ref="O38:P38"/>
    <mergeCell ref="A37:B37"/>
    <mergeCell ref="C37:D37"/>
    <mergeCell ref="E37:F37"/>
    <mergeCell ref="G37:H37"/>
    <mergeCell ref="I37:J37"/>
    <mergeCell ref="K37:L37"/>
    <mergeCell ref="A43:B43"/>
    <mergeCell ref="C43:P43"/>
    <mergeCell ref="A44:B44"/>
    <mergeCell ref="C44:P44"/>
    <mergeCell ref="A40:B40"/>
    <mergeCell ref="C40:P40"/>
    <mergeCell ref="A41:B41"/>
    <mergeCell ref="C41:P41"/>
    <mergeCell ref="A42:B42"/>
    <mergeCell ref="C42:P42"/>
  </mergeCells>
  <conditionalFormatting sqref="M14:N14">
    <cfRule type="top10" priority="4" rank="1"/>
  </conditionalFormatting>
  <conditionalFormatting sqref="M22:N22">
    <cfRule type="top10" priority="3" rank="1"/>
  </conditionalFormatting>
  <conditionalFormatting sqref="M30:N30">
    <cfRule type="top10" priority="2" rank="1"/>
  </conditionalFormatting>
  <conditionalFormatting sqref="M38:N38">
    <cfRule type="top10" priority="1" rank="1"/>
  </conditionalFormatting>
  <hyperlinks>
    <hyperlink ref="L39" r:id="rId1" xr:uid="{681F5D83-D4E4-4F6A-AC94-C2E155C49EAA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0AE66-F7F6-4393-ABB9-24E4C2CD45FB}">
  <dimension ref="A1:V161"/>
  <sheetViews>
    <sheetView workbookViewId="0">
      <selection activeCell="E165" sqref="E165"/>
    </sheetView>
  </sheetViews>
  <sheetFormatPr defaultRowHeight="14.4" x14ac:dyDescent="0.3"/>
  <cols>
    <col min="16" max="16" width="11.33203125" bestFit="1" customWidth="1"/>
    <col min="18" max="18" width="11.33203125" bestFit="1" customWidth="1"/>
    <col min="20" max="20" width="11.33203125" bestFit="1" customWidth="1"/>
  </cols>
  <sheetData>
    <row r="1" spans="1:22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 t="s">
        <v>1</v>
      </c>
      <c r="P1" s="1"/>
      <c r="Q1" s="1"/>
      <c r="R1" s="1"/>
      <c r="S1" s="1"/>
      <c r="T1" s="1"/>
      <c r="U1" s="1"/>
      <c r="V1" s="1"/>
    </row>
    <row r="2" spans="1:22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P2" t="s">
        <v>2</v>
      </c>
    </row>
    <row r="3" spans="1:22" x14ac:dyDescent="0.3">
      <c r="A3" t="s">
        <v>3</v>
      </c>
      <c r="B3" t="s">
        <v>3</v>
      </c>
      <c r="C3" s="3" t="s">
        <v>4</v>
      </c>
      <c r="D3" s="3" t="s">
        <v>5</v>
      </c>
      <c r="E3" s="4" t="s">
        <v>6</v>
      </c>
      <c r="F3" s="4"/>
      <c r="G3" s="4" t="s">
        <v>5</v>
      </c>
      <c r="H3" s="4"/>
      <c r="I3" s="3" t="s">
        <v>7</v>
      </c>
      <c r="J3" s="3"/>
      <c r="K3" s="3" t="s">
        <v>5</v>
      </c>
      <c r="L3" s="3"/>
      <c r="M3" s="4" t="s">
        <v>8</v>
      </c>
      <c r="N3" s="4" t="s">
        <v>9</v>
      </c>
      <c r="P3" s="15">
        <v>26300</v>
      </c>
      <c r="Q3" s="16"/>
      <c r="R3" s="16"/>
      <c r="S3" s="16"/>
      <c r="T3" s="16"/>
      <c r="U3" s="16"/>
    </row>
    <row r="4" spans="1:22" x14ac:dyDescent="0.3">
      <c r="A4">
        <v>1.3</v>
      </c>
      <c r="B4">
        <v>1.3</v>
      </c>
      <c r="C4" s="11">
        <v>10040</v>
      </c>
      <c r="D4" s="12">
        <v>10200</v>
      </c>
      <c r="E4" s="11">
        <v>4600</v>
      </c>
      <c r="F4" s="11">
        <v>4660</v>
      </c>
      <c r="G4" s="12">
        <v>4950</v>
      </c>
      <c r="H4" s="12">
        <v>4950</v>
      </c>
      <c r="I4" s="11">
        <v>2160</v>
      </c>
      <c r="J4" s="11">
        <v>2680</v>
      </c>
      <c r="K4" s="12">
        <v>3100</v>
      </c>
      <c r="L4" s="12">
        <v>3100</v>
      </c>
      <c r="M4" s="11">
        <v>24140</v>
      </c>
      <c r="N4" s="12">
        <v>26300</v>
      </c>
      <c r="P4" s="16" t="s">
        <v>4</v>
      </c>
      <c r="Q4" s="16" t="s">
        <v>10</v>
      </c>
      <c r="R4" s="16"/>
      <c r="S4" s="16"/>
      <c r="T4" s="16"/>
      <c r="U4" s="16"/>
    </row>
    <row r="5" spans="1:22" ht="14.4" customHeight="1" x14ac:dyDescent="0.3">
      <c r="A5">
        <v>1.3</v>
      </c>
      <c r="B5">
        <v>1.3</v>
      </c>
      <c r="C5" s="11">
        <v>10060</v>
      </c>
      <c r="D5" s="13"/>
      <c r="E5" s="11">
        <v>4660</v>
      </c>
      <c r="F5" s="11">
        <v>4680</v>
      </c>
      <c r="G5" s="13"/>
      <c r="H5" s="13"/>
      <c r="I5" s="11">
        <v>2180</v>
      </c>
      <c r="J5" s="11">
        <v>2700</v>
      </c>
      <c r="K5" s="13"/>
      <c r="L5" s="13"/>
      <c r="M5" s="11">
        <v>24280</v>
      </c>
      <c r="N5" s="13"/>
      <c r="P5" s="15">
        <v>10200</v>
      </c>
      <c r="Q5" s="16"/>
      <c r="R5" s="16"/>
      <c r="S5" s="16"/>
      <c r="T5" s="16"/>
      <c r="U5" s="16"/>
    </row>
    <row r="6" spans="1:22" x14ac:dyDescent="0.3">
      <c r="A6">
        <v>1.4</v>
      </c>
      <c r="B6">
        <v>1.4</v>
      </c>
      <c r="C6" s="11">
        <v>10140</v>
      </c>
      <c r="D6" s="13"/>
      <c r="E6" s="11">
        <v>4580</v>
      </c>
      <c r="F6" s="11">
        <v>4740</v>
      </c>
      <c r="G6" s="13"/>
      <c r="H6" s="13"/>
      <c r="I6" s="11">
        <v>2140</v>
      </c>
      <c r="J6" s="11">
        <v>2660</v>
      </c>
      <c r="K6" s="13"/>
      <c r="L6" s="13"/>
      <c r="M6" s="11">
        <v>24160</v>
      </c>
      <c r="N6" s="13"/>
      <c r="P6" s="16" t="s">
        <v>11</v>
      </c>
      <c r="Q6" s="16" t="s">
        <v>12</v>
      </c>
      <c r="R6" s="16"/>
      <c r="S6" s="16"/>
      <c r="T6" s="16"/>
      <c r="U6" s="16"/>
    </row>
    <row r="7" spans="1:22" x14ac:dyDescent="0.3">
      <c r="A7">
        <v>1.4</v>
      </c>
      <c r="B7">
        <v>1.4</v>
      </c>
      <c r="C7" s="11">
        <v>10020</v>
      </c>
      <c r="D7" s="13"/>
      <c r="E7" s="11">
        <v>4660</v>
      </c>
      <c r="F7" s="11">
        <v>4680</v>
      </c>
      <c r="G7" s="13"/>
      <c r="H7" s="13"/>
      <c r="I7" s="11">
        <v>2160</v>
      </c>
      <c r="J7" s="11">
        <v>2660</v>
      </c>
      <c r="K7" s="13"/>
      <c r="L7" s="13"/>
      <c r="M7" s="11">
        <v>24180</v>
      </c>
      <c r="N7" s="13"/>
      <c r="P7" s="15">
        <v>9900</v>
      </c>
      <c r="Q7" s="16" t="s">
        <v>13</v>
      </c>
      <c r="R7" s="15">
        <f>P7/2</f>
        <v>4950</v>
      </c>
      <c r="S7" s="16" t="s">
        <v>14</v>
      </c>
      <c r="T7" s="15">
        <f>P7/2</f>
        <v>4950</v>
      </c>
      <c r="U7" s="16"/>
    </row>
    <row r="8" spans="1:22" x14ac:dyDescent="0.3">
      <c r="A8" t="s">
        <v>15</v>
      </c>
      <c r="B8" t="s">
        <v>15</v>
      </c>
      <c r="C8" s="14">
        <f>IFERROR(AVERAGE(C4:C7),0)</f>
        <v>10065</v>
      </c>
      <c r="D8" s="14">
        <f>IFERROR((D4/C8),0)</f>
        <v>1.0134128166915053</v>
      </c>
      <c r="E8" s="14">
        <f>IFERROR(AVERAGE(E4:E7),0)</f>
        <v>4625</v>
      </c>
      <c r="F8" s="14">
        <f>IFERROR(AVERAGE(F4:F7),0)</f>
        <v>4690</v>
      </c>
      <c r="G8" s="14">
        <f>IFERROR((G4/E8),0)</f>
        <v>1.0702702702702702</v>
      </c>
      <c r="H8" s="14">
        <f>IFERROR((H4/F8),0)</f>
        <v>1.0554371002132197</v>
      </c>
      <c r="I8" s="14">
        <f>IFERROR(AVERAGE(I4:I7),0)</f>
        <v>2160</v>
      </c>
      <c r="J8" s="14">
        <f>IFERROR(AVERAGE(J4:J7),0)</f>
        <v>2675</v>
      </c>
      <c r="K8" s="14">
        <f>IFERROR((K4/I8),0)</f>
        <v>1.4351851851851851</v>
      </c>
      <c r="L8" s="14">
        <f>IFERROR((L4/J8),0)</f>
        <v>1.1588785046728971</v>
      </c>
      <c r="M8" s="14">
        <f>IFERROR(AVERAGE(M4:M7),0)</f>
        <v>24190</v>
      </c>
      <c r="N8" s="14">
        <f>IFERROR((N4/M8),0)</f>
        <v>1.0872261264985532</v>
      </c>
      <c r="P8" s="16" t="s">
        <v>16</v>
      </c>
      <c r="Q8" s="16" t="s">
        <v>17</v>
      </c>
      <c r="R8" s="16"/>
      <c r="S8" s="16"/>
      <c r="T8" s="16"/>
      <c r="U8" s="16"/>
    </row>
    <row r="9" spans="1:22" x14ac:dyDescent="0.3">
      <c r="H9" s="1"/>
      <c r="L9" s="1"/>
      <c r="P9" s="15">
        <v>6200</v>
      </c>
      <c r="Q9" s="16" t="s">
        <v>18</v>
      </c>
      <c r="R9" s="15">
        <f>P9/2</f>
        <v>3100</v>
      </c>
      <c r="S9" s="16" t="s">
        <v>19</v>
      </c>
      <c r="T9" s="15">
        <f>P9/2</f>
        <v>3100</v>
      </c>
      <c r="U9" s="16"/>
    </row>
    <row r="10" spans="1:22" x14ac:dyDescent="0.3">
      <c r="P10" t="s">
        <v>20</v>
      </c>
      <c r="Q10" t="s">
        <v>21</v>
      </c>
    </row>
    <row r="11" spans="1:22" x14ac:dyDescent="0.3">
      <c r="A11">
        <v>3</v>
      </c>
      <c r="B11">
        <v>3</v>
      </c>
      <c r="C11" s="11">
        <v>10080</v>
      </c>
      <c r="D11" s="12">
        <v>10200</v>
      </c>
      <c r="E11" s="11">
        <v>4620</v>
      </c>
      <c r="F11" s="11">
        <v>4660</v>
      </c>
      <c r="G11" s="12">
        <v>4950</v>
      </c>
      <c r="H11" s="12">
        <v>4950</v>
      </c>
      <c r="I11" s="11">
        <v>2180</v>
      </c>
      <c r="J11" s="11">
        <v>2620</v>
      </c>
      <c r="K11" s="12">
        <v>3100</v>
      </c>
      <c r="L11" s="12">
        <v>3100</v>
      </c>
      <c r="M11" s="11">
        <v>24160</v>
      </c>
      <c r="N11" s="12">
        <v>26300</v>
      </c>
    </row>
    <row r="12" spans="1:22" x14ac:dyDescent="0.3">
      <c r="A12">
        <v>3</v>
      </c>
      <c r="B12">
        <v>3</v>
      </c>
      <c r="C12" s="11">
        <v>10400</v>
      </c>
      <c r="D12" s="13"/>
      <c r="E12" s="11">
        <v>4640</v>
      </c>
      <c r="F12" s="11">
        <v>4600</v>
      </c>
      <c r="G12" s="13"/>
      <c r="H12" s="13"/>
      <c r="I12" s="11">
        <v>2180</v>
      </c>
      <c r="J12" s="11">
        <v>2620</v>
      </c>
      <c r="K12" s="13"/>
      <c r="L12" s="13"/>
      <c r="M12" s="11">
        <v>24480</v>
      </c>
      <c r="N12" s="13"/>
    </row>
    <row r="13" spans="1:22" x14ac:dyDescent="0.3">
      <c r="A13">
        <v>3</v>
      </c>
      <c r="B13">
        <v>3</v>
      </c>
      <c r="C13" s="11">
        <v>10420</v>
      </c>
      <c r="D13" s="13"/>
      <c r="E13" s="11">
        <v>4640</v>
      </c>
      <c r="F13" s="11">
        <v>4620</v>
      </c>
      <c r="G13" s="13"/>
      <c r="H13" s="13"/>
      <c r="I13" s="11">
        <v>2220</v>
      </c>
      <c r="J13" s="11">
        <v>2620</v>
      </c>
      <c r="K13" s="13"/>
      <c r="L13" s="13"/>
      <c r="M13" s="11">
        <v>24520</v>
      </c>
      <c r="N13" s="13"/>
    </row>
    <row r="14" spans="1:22" x14ac:dyDescent="0.3">
      <c r="A14">
        <v>3</v>
      </c>
      <c r="B14">
        <v>3</v>
      </c>
      <c r="C14" s="11">
        <v>10340</v>
      </c>
      <c r="D14" s="13"/>
      <c r="E14" s="11">
        <v>4600</v>
      </c>
      <c r="F14" s="11">
        <v>4600</v>
      </c>
      <c r="G14" s="13"/>
      <c r="H14" s="13"/>
      <c r="I14" s="11">
        <v>2180</v>
      </c>
      <c r="J14" s="11">
        <v>2660</v>
      </c>
      <c r="K14" s="13"/>
      <c r="L14" s="13"/>
      <c r="M14" s="11">
        <v>24380</v>
      </c>
      <c r="N14" s="13"/>
      <c r="P14" s="60" t="s">
        <v>82</v>
      </c>
      <c r="Q14" s="60"/>
      <c r="R14" s="60"/>
      <c r="S14" s="60"/>
      <c r="T14" s="60"/>
      <c r="U14" s="60"/>
    </row>
    <row r="15" spans="1:22" x14ac:dyDescent="0.3">
      <c r="A15" t="s">
        <v>15</v>
      </c>
      <c r="B15" t="s">
        <v>15</v>
      </c>
      <c r="C15" s="14">
        <f>IFERROR(AVERAGE(C11:C14),0)</f>
        <v>10310</v>
      </c>
      <c r="D15" s="14">
        <f>IFERROR((D11/C15),0)</f>
        <v>0.98933074684772071</v>
      </c>
      <c r="E15" s="14">
        <f>IFERROR(AVERAGE(E11:E14),0)</f>
        <v>4625</v>
      </c>
      <c r="F15" s="14">
        <f>IFERROR(AVERAGE(F11:F14),0)</f>
        <v>4620</v>
      </c>
      <c r="G15" s="14">
        <f>IFERROR((G11/E15),0)</f>
        <v>1.0702702702702702</v>
      </c>
      <c r="H15" s="14">
        <f>IFERROR((H11/F15),0)</f>
        <v>1.0714285714285714</v>
      </c>
      <c r="I15" s="14">
        <f>IFERROR(AVERAGE(I11:I14),0)</f>
        <v>2190</v>
      </c>
      <c r="J15" s="14">
        <f>IFERROR(AVERAGE(J11:J14),0)</f>
        <v>2630</v>
      </c>
      <c r="K15" s="14">
        <f>IFERROR((K11/I15),0)</f>
        <v>1.4155251141552512</v>
      </c>
      <c r="L15" s="14">
        <f>IFERROR((L11/J15),0)</f>
        <v>1.1787072243346008</v>
      </c>
      <c r="M15" s="14">
        <f>IFERROR(AVERAGE(M11:M14),0)</f>
        <v>24385</v>
      </c>
      <c r="N15" s="14">
        <f>IFERROR((N11/M15),0)</f>
        <v>1.0785318843551364</v>
      </c>
      <c r="P15" s="61" t="s">
        <v>81</v>
      </c>
      <c r="Q15" s="61"/>
      <c r="R15" s="61"/>
      <c r="S15" s="61"/>
      <c r="T15" s="61"/>
      <c r="U15" s="61"/>
    </row>
    <row r="16" spans="1:22" x14ac:dyDescent="0.3">
      <c r="H16" s="1"/>
      <c r="L16" s="1"/>
    </row>
    <row r="18" spans="1:22" x14ac:dyDescent="0.3">
      <c r="A18">
        <v>4</v>
      </c>
      <c r="B18">
        <v>4</v>
      </c>
      <c r="C18" s="11">
        <v>10320</v>
      </c>
      <c r="D18" s="12">
        <v>10200</v>
      </c>
      <c r="E18" s="11">
        <v>4580</v>
      </c>
      <c r="F18" s="11">
        <v>4560</v>
      </c>
      <c r="G18" s="12">
        <v>4950</v>
      </c>
      <c r="H18" s="12">
        <v>4950</v>
      </c>
      <c r="I18" s="11">
        <v>2080</v>
      </c>
      <c r="J18" s="11">
        <v>2720</v>
      </c>
      <c r="K18" s="12">
        <v>3100</v>
      </c>
      <c r="L18" s="12">
        <v>3100</v>
      </c>
      <c r="M18" s="11">
        <v>24260</v>
      </c>
      <c r="N18" s="12">
        <v>26300</v>
      </c>
    </row>
    <row r="19" spans="1:22" x14ac:dyDescent="0.3">
      <c r="A19">
        <v>3.9</v>
      </c>
      <c r="B19">
        <v>3.9</v>
      </c>
      <c r="C19" s="11">
        <v>10340</v>
      </c>
      <c r="D19" s="13"/>
      <c r="E19" s="11">
        <v>4660</v>
      </c>
      <c r="F19" s="11">
        <v>4620</v>
      </c>
      <c r="G19" s="13"/>
      <c r="H19" s="13"/>
      <c r="I19" s="11">
        <v>2060</v>
      </c>
      <c r="J19" s="11">
        <v>2680</v>
      </c>
      <c r="K19" s="13"/>
      <c r="L19" s="13"/>
      <c r="M19" s="11">
        <v>24360</v>
      </c>
      <c r="N19" s="13"/>
    </row>
    <row r="20" spans="1:22" x14ac:dyDescent="0.3">
      <c r="A20">
        <v>4.0999999999999996</v>
      </c>
      <c r="B20">
        <v>4.0999999999999996</v>
      </c>
      <c r="C20" s="11">
        <v>10340</v>
      </c>
      <c r="D20" s="13"/>
      <c r="E20" s="11">
        <v>4580</v>
      </c>
      <c r="F20" s="11">
        <v>4600</v>
      </c>
      <c r="G20" s="13"/>
      <c r="H20" s="13"/>
      <c r="I20" s="11">
        <v>2020</v>
      </c>
      <c r="J20" s="11">
        <v>2740</v>
      </c>
      <c r="K20" s="13"/>
      <c r="L20" s="13"/>
      <c r="M20" s="11">
        <v>24280</v>
      </c>
      <c r="N20" s="13"/>
    </row>
    <row r="21" spans="1:22" x14ac:dyDescent="0.3">
      <c r="A21">
        <v>4</v>
      </c>
      <c r="B21">
        <v>4</v>
      </c>
      <c r="C21" s="11">
        <v>10300</v>
      </c>
      <c r="D21" s="13"/>
      <c r="E21" s="11">
        <v>4560</v>
      </c>
      <c r="F21" s="11">
        <v>4600</v>
      </c>
      <c r="G21" s="13"/>
      <c r="H21" s="13"/>
      <c r="I21" s="11">
        <v>2080</v>
      </c>
      <c r="J21" s="11">
        <v>2620</v>
      </c>
      <c r="K21" s="13"/>
      <c r="L21" s="13"/>
      <c r="M21" s="11">
        <v>24160</v>
      </c>
      <c r="N21" s="13"/>
    </row>
    <row r="22" spans="1:22" x14ac:dyDescent="0.3">
      <c r="A22" t="s">
        <v>15</v>
      </c>
      <c r="B22" t="s">
        <v>15</v>
      </c>
      <c r="C22" s="14">
        <f>IFERROR(AVERAGE(C18:C21),0)</f>
        <v>10325</v>
      </c>
      <c r="D22" s="14">
        <f>IFERROR((D18/C22),0)</f>
        <v>0.98789346246973364</v>
      </c>
      <c r="E22" s="14">
        <f>IFERROR(AVERAGE(E18:E21),0)</f>
        <v>4595</v>
      </c>
      <c r="F22" s="14">
        <f>IFERROR(AVERAGE(F18:F21),0)</f>
        <v>4595</v>
      </c>
      <c r="G22" s="14">
        <f>IFERROR((G18/E22),0)</f>
        <v>1.0772578890097932</v>
      </c>
      <c r="H22" s="14">
        <f>IFERROR((H18/F22),0)</f>
        <v>1.0772578890097932</v>
      </c>
      <c r="I22" s="14">
        <f>IFERROR(AVERAGE(I18:I21),0)</f>
        <v>2060</v>
      </c>
      <c r="J22" s="14">
        <f>IFERROR(AVERAGE(J18:J21),0)</f>
        <v>2690</v>
      </c>
      <c r="K22" s="14">
        <f>IFERROR((K18/I22),0)</f>
        <v>1.5048543689320388</v>
      </c>
      <c r="L22" s="14">
        <f>IFERROR((L18/J22),0)</f>
        <v>1.1524163568773234</v>
      </c>
      <c r="M22" s="14">
        <f>IFERROR(AVERAGE(M18:M21),0)</f>
        <v>24265</v>
      </c>
      <c r="N22" s="14">
        <f>IFERROR((N18/M22),0)</f>
        <v>1.0838656501133319</v>
      </c>
    </row>
    <row r="23" spans="1:22" x14ac:dyDescent="0.3">
      <c r="H23" s="1"/>
      <c r="L23" s="1"/>
    </row>
    <row r="26" spans="1:22" x14ac:dyDescent="0.3">
      <c r="A26" s="63" t="s">
        <v>22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1" t="s">
        <v>23</v>
      </c>
      <c r="P26" s="1"/>
      <c r="Q26" s="1"/>
      <c r="R26" s="1"/>
      <c r="S26" s="1"/>
      <c r="T26" s="1"/>
      <c r="U26" s="1"/>
      <c r="V26" s="1"/>
    </row>
    <row r="27" spans="1:22" x14ac:dyDescent="0.3">
      <c r="A27" t="s">
        <v>3</v>
      </c>
      <c r="B27" t="s">
        <v>3</v>
      </c>
      <c r="C27" s="3" t="s">
        <v>4</v>
      </c>
      <c r="D27" s="3" t="s">
        <v>5</v>
      </c>
      <c r="E27" s="4" t="s">
        <v>6</v>
      </c>
      <c r="F27" s="4"/>
      <c r="G27" s="4" t="s">
        <v>5</v>
      </c>
      <c r="H27" s="4"/>
      <c r="I27" s="3" t="s">
        <v>7</v>
      </c>
      <c r="J27" s="3"/>
      <c r="K27" s="3" t="s">
        <v>5</v>
      </c>
      <c r="L27" s="3"/>
      <c r="M27" s="4" t="s">
        <v>8</v>
      </c>
      <c r="N27" s="4" t="s">
        <v>9</v>
      </c>
      <c r="P27" t="s">
        <v>2</v>
      </c>
    </row>
    <row r="28" spans="1:22" x14ac:dyDescent="0.3">
      <c r="A28">
        <v>1.7</v>
      </c>
      <c r="B28">
        <v>1.3</v>
      </c>
      <c r="C28" s="11">
        <v>10540</v>
      </c>
      <c r="D28" s="12">
        <v>10620</v>
      </c>
      <c r="E28" s="11">
        <v>6200</v>
      </c>
      <c r="F28" s="11">
        <v>6200</v>
      </c>
      <c r="G28" s="12">
        <v>6330</v>
      </c>
      <c r="H28" s="12">
        <v>6330</v>
      </c>
      <c r="I28" s="11">
        <v>2840</v>
      </c>
      <c r="J28" s="11">
        <v>3140</v>
      </c>
      <c r="K28" s="12">
        <v>3250</v>
      </c>
      <c r="L28" s="12">
        <v>3250</v>
      </c>
      <c r="M28" s="11">
        <v>28840</v>
      </c>
      <c r="N28" s="12">
        <v>29780</v>
      </c>
      <c r="P28" s="15">
        <v>89580</v>
      </c>
      <c r="Q28" s="16"/>
      <c r="R28" s="16"/>
      <c r="S28" s="16"/>
      <c r="T28" s="16"/>
    </row>
    <row r="29" spans="1:22" x14ac:dyDescent="0.3">
      <c r="A29">
        <v>1.7</v>
      </c>
      <c r="B29">
        <v>1.3</v>
      </c>
      <c r="C29" s="11">
        <v>10540</v>
      </c>
      <c r="D29" s="13"/>
      <c r="E29" s="11">
        <v>6200</v>
      </c>
      <c r="F29" s="11">
        <v>6140</v>
      </c>
      <c r="G29" s="13"/>
      <c r="H29" s="13"/>
      <c r="I29" s="11">
        <v>2880</v>
      </c>
      <c r="J29" s="11">
        <v>3140</v>
      </c>
      <c r="K29" s="13"/>
      <c r="L29" s="13"/>
      <c r="M29" s="11">
        <v>28900</v>
      </c>
      <c r="N29" s="13"/>
      <c r="P29" s="16" t="s">
        <v>4</v>
      </c>
      <c r="Q29" s="16" t="s">
        <v>10</v>
      </c>
      <c r="R29" s="16"/>
      <c r="S29" s="16"/>
      <c r="T29" s="16"/>
    </row>
    <row r="30" spans="1:22" x14ac:dyDescent="0.3">
      <c r="A30">
        <v>1.7</v>
      </c>
      <c r="B30">
        <v>1.4</v>
      </c>
      <c r="C30" s="11">
        <v>10540</v>
      </c>
      <c r="D30" s="13"/>
      <c r="E30" s="11">
        <v>6200</v>
      </c>
      <c r="F30" s="11">
        <v>6140</v>
      </c>
      <c r="G30" s="13"/>
      <c r="H30" s="13"/>
      <c r="I30" s="11">
        <v>2880</v>
      </c>
      <c r="J30" s="11">
        <v>3140</v>
      </c>
      <c r="K30" s="13"/>
      <c r="L30" s="13"/>
      <c r="M30" s="11">
        <v>28900</v>
      </c>
      <c r="N30" s="13"/>
      <c r="P30" s="15">
        <v>11760</v>
      </c>
      <c r="Q30" s="16"/>
      <c r="R30" s="16"/>
      <c r="S30" s="16"/>
      <c r="T30" s="16"/>
    </row>
    <row r="31" spans="1:22" x14ac:dyDescent="0.3">
      <c r="A31">
        <v>1.7</v>
      </c>
      <c r="B31">
        <v>1.4</v>
      </c>
      <c r="C31" s="11">
        <v>10580</v>
      </c>
      <c r="D31" s="13"/>
      <c r="E31" s="11">
        <v>6220</v>
      </c>
      <c r="F31" s="11">
        <v>6140</v>
      </c>
      <c r="G31" s="13"/>
      <c r="H31" s="13"/>
      <c r="I31" s="11">
        <v>2860</v>
      </c>
      <c r="J31" s="11">
        <v>3140</v>
      </c>
      <c r="K31" s="13"/>
      <c r="L31" s="13"/>
      <c r="M31" s="11">
        <v>28940</v>
      </c>
      <c r="N31" s="13"/>
      <c r="P31" s="16" t="s">
        <v>11</v>
      </c>
      <c r="Q31" s="16" t="s">
        <v>12</v>
      </c>
      <c r="R31" s="16"/>
      <c r="S31" s="16"/>
      <c r="T31" s="16"/>
    </row>
    <row r="32" spans="1:22" x14ac:dyDescent="0.3">
      <c r="A32" t="s">
        <v>15</v>
      </c>
      <c r="B32" t="s">
        <v>15</v>
      </c>
      <c r="C32" s="14">
        <f>IFERROR(AVERAGE(C28:C31),0)</f>
        <v>10550</v>
      </c>
      <c r="D32" s="14">
        <f>IFERROR((D28/C32),0)</f>
        <v>1.0066350710900474</v>
      </c>
      <c r="E32" s="14">
        <f>IFERROR(AVERAGE(E28:E31),0)</f>
        <v>6205</v>
      </c>
      <c r="F32" s="14">
        <f>IFERROR(AVERAGE(F28:F31),0)</f>
        <v>6155</v>
      </c>
      <c r="G32" s="14">
        <f>IFERROR((G28/E32),0)</f>
        <v>1.0201450443190976</v>
      </c>
      <c r="H32" s="14">
        <f>IFERROR((H28/F32),0)</f>
        <v>1.0284321689683185</v>
      </c>
      <c r="I32" s="14">
        <f>IFERROR(AVERAGE(I28:I31),0)</f>
        <v>2865</v>
      </c>
      <c r="J32" s="14">
        <f>IFERROR(AVERAGE(J28:J31),0)</f>
        <v>3140</v>
      </c>
      <c r="K32" s="14">
        <f>IFERROR((K28/I32),0)</f>
        <v>1.1343804537521816</v>
      </c>
      <c r="L32" s="14">
        <f>IFERROR((L28/J32),0)</f>
        <v>1.0350318471337581</v>
      </c>
      <c r="M32" s="14">
        <f>IFERROR(AVERAGE(M28:M31),0)</f>
        <v>28895</v>
      </c>
      <c r="N32" s="14">
        <f>IFERROR((N28/M32),0)</f>
        <v>1.030628136355771</v>
      </c>
      <c r="P32" s="15">
        <v>38640</v>
      </c>
      <c r="Q32" s="16" t="s">
        <v>13</v>
      </c>
      <c r="R32" s="15">
        <f>P32/2</f>
        <v>19320</v>
      </c>
      <c r="S32" s="16" t="s">
        <v>14</v>
      </c>
      <c r="T32" s="15">
        <f>P32/2</f>
        <v>19320</v>
      </c>
    </row>
    <row r="33" spans="1:22" x14ac:dyDescent="0.3">
      <c r="H33" s="1"/>
      <c r="L33" s="1"/>
      <c r="P33" s="16" t="s">
        <v>16</v>
      </c>
      <c r="Q33" s="16" t="s">
        <v>17</v>
      </c>
      <c r="R33" s="16"/>
      <c r="S33" s="16"/>
      <c r="T33" s="16"/>
    </row>
    <row r="34" spans="1:22" x14ac:dyDescent="0.3">
      <c r="P34" s="15">
        <v>39180</v>
      </c>
      <c r="Q34" s="16" t="s">
        <v>18</v>
      </c>
      <c r="R34" s="15">
        <f>P34/2</f>
        <v>19590</v>
      </c>
      <c r="S34" s="16" t="s">
        <v>19</v>
      </c>
      <c r="T34" s="15">
        <f>P34/2</f>
        <v>19590</v>
      </c>
    </row>
    <row r="35" spans="1:22" x14ac:dyDescent="0.3">
      <c r="A35">
        <v>2.7</v>
      </c>
      <c r="B35">
        <v>3</v>
      </c>
      <c r="C35" s="11">
        <v>10540</v>
      </c>
      <c r="D35" s="12">
        <f>D28</f>
        <v>10620</v>
      </c>
      <c r="E35" s="11">
        <v>6280</v>
      </c>
      <c r="F35" s="11">
        <v>6100</v>
      </c>
      <c r="G35" s="12">
        <f>G28</f>
        <v>6330</v>
      </c>
      <c r="H35" s="12">
        <f>H28</f>
        <v>6330</v>
      </c>
      <c r="I35" s="11">
        <v>2820</v>
      </c>
      <c r="J35" s="11">
        <v>3160</v>
      </c>
      <c r="K35" s="12">
        <f>K28</f>
        <v>3250</v>
      </c>
      <c r="L35" s="12">
        <f>L28</f>
        <v>3250</v>
      </c>
      <c r="M35" s="11">
        <v>28900</v>
      </c>
      <c r="N35" s="12">
        <f>N28</f>
        <v>29780</v>
      </c>
      <c r="P35" t="s">
        <v>20</v>
      </c>
      <c r="Q35" t="s">
        <v>21</v>
      </c>
    </row>
    <row r="36" spans="1:22" x14ac:dyDescent="0.3">
      <c r="A36">
        <v>2.7</v>
      </c>
      <c r="B36">
        <v>3</v>
      </c>
      <c r="C36" s="11">
        <v>10600</v>
      </c>
      <c r="D36" s="13"/>
      <c r="E36" s="11">
        <v>6320</v>
      </c>
      <c r="F36" s="11">
        <v>6140</v>
      </c>
      <c r="G36" s="13"/>
      <c r="H36" s="13"/>
      <c r="I36" s="11">
        <v>2860</v>
      </c>
      <c r="J36" s="11">
        <v>3140</v>
      </c>
      <c r="K36" s="13"/>
      <c r="L36" s="13"/>
      <c r="M36" s="11">
        <v>29060</v>
      </c>
      <c r="N36" s="13"/>
    </row>
    <row r="37" spans="1:22" x14ac:dyDescent="0.3">
      <c r="A37">
        <v>2.7</v>
      </c>
      <c r="B37">
        <v>3</v>
      </c>
      <c r="C37" s="11">
        <v>10600</v>
      </c>
      <c r="D37" s="13"/>
      <c r="E37" s="11">
        <v>6300</v>
      </c>
      <c r="F37" s="11">
        <v>6140</v>
      </c>
      <c r="G37" s="13"/>
      <c r="H37" s="13"/>
      <c r="I37" s="11">
        <v>2860</v>
      </c>
      <c r="J37" s="11">
        <v>3140</v>
      </c>
      <c r="K37" s="13"/>
      <c r="L37" s="13"/>
      <c r="M37" s="11">
        <v>29040</v>
      </c>
      <c r="N37" s="13"/>
    </row>
    <row r="38" spans="1:22" x14ac:dyDescent="0.3">
      <c r="A38">
        <v>2.7</v>
      </c>
      <c r="B38">
        <v>3</v>
      </c>
      <c r="C38" s="11">
        <v>10580</v>
      </c>
      <c r="D38" s="13"/>
      <c r="E38" s="11">
        <v>6360</v>
      </c>
      <c r="F38" s="11">
        <v>6160</v>
      </c>
      <c r="G38" s="13"/>
      <c r="H38" s="13"/>
      <c r="I38" s="11">
        <v>2880</v>
      </c>
      <c r="J38" s="11">
        <v>3140</v>
      </c>
      <c r="K38" s="13"/>
      <c r="L38" s="13"/>
      <c r="M38" s="11">
        <v>29120</v>
      </c>
      <c r="N38" s="13"/>
    </row>
    <row r="39" spans="1:22" x14ac:dyDescent="0.3">
      <c r="A39" t="s">
        <v>15</v>
      </c>
      <c r="B39" t="s">
        <v>15</v>
      </c>
      <c r="C39" s="14">
        <f>IFERROR(AVERAGE(C35:C38),0)</f>
        <v>10580</v>
      </c>
      <c r="D39" s="14">
        <f>IFERROR((D35/C39),0)</f>
        <v>1.003780718336484</v>
      </c>
      <c r="E39" s="14">
        <f>IFERROR(AVERAGE(E35:E38),0)</f>
        <v>6315</v>
      </c>
      <c r="F39" s="14">
        <f>IFERROR(AVERAGE(F35:F38),0)</f>
        <v>6135</v>
      </c>
      <c r="G39" s="14">
        <f>IFERROR((G35/E39),0)</f>
        <v>1.002375296912114</v>
      </c>
      <c r="H39" s="14">
        <f>IFERROR((H35/F39),0)</f>
        <v>1.0317848410757946</v>
      </c>
      <c r="I39" s="14">
        <f>IFERROR(AVERAGE(I35:I38),0)</f>
        <v>2855</v>
      </c>
      <c r="J39" s="14">
        <f>IFERROR(AVERAGE(J35:J38),0)</f>
        <v>3145</v>
      </c>
      <c r="K39" s="14">
        <f>IFERROR((K35/I39),0)</f>
        <v>1.138353765323993</v>
      </c>
      <c r="L39" s="14">
        <f>IFERROR((L35/J39),0)</f>
        <v>1.0333863275039745</v>
      </c>
      <c r="M39" s="14">
        <f>IFERROR(AVERAGE(M35:M38),0)</f>
        <v>29030</v>
      </c>
      <c r="N39" s="14">
        <f>IFERROR((N35/M39),0)</f>
        <v>1.0258353427488804</v>
      </c>
    </row>
    <row r="40" spans="1:22" x14ac:dyDescent="0.3">
      <c r="H40" s="1"/>
      <c r="L40" s="1"/>
    </row>
    <row r="41" spans="1:22" x14ac:dyDescent="0.3">
      <c r="V41">
        <v>97</v>
      </c>
    </row>
    <row r="42" spans="1:22" x14ac:dyDescent="0.3">
      <c r="A42">
        <v>3.7</v>
      </c>
      <c r="B42">
        <v>4</v>
      </c>
      <c r="C42" s="11">
        <v>10920</v>
      </c>
      <c r="D42" s="12">
        <f>D35</f>
        <v>10620</v>
      </c>
      <c r="E42" s="11">
        <v>6340</v>
      </c>
      <c r="F42" s="11">
        <v>6120</v>
      </c>
      <c r="G42" s="12">
        <f>G35</f>
        <v>6330</v>
      </c>
      <c r="H42" s="12">
        <f>H35</f>
        <v>6330</v>
      </c>
      <c r="I42" s="11">
        <v>2940</v>
      </c>
      <c r="J42" s="11">
        <v>3200</v>
      </c>
      <c r="K42" s="12">
        <v>3250</v>
      </c>
      <c r="L42" s="12">
        <f>L35</f>
        <v>3250</v>
      </c>
      <c r="M42" s="11">
        <v>29520</v>
      </c>
      <c r="N42" s="12">
        <f>N35</f>
        <v>29780</v>
      </c>
    </row>
    <row r="43" spans="1:22" x14ac:dyDescent="0.3">
      <c r="A43">
        <v>3.7</v>
      </c>
      <c r="B43">
        <v>3.9</v>
      </c>
      <c r="C43" s="11">
        <v>10680</v>
      </c>
      <c r="D43" s="13"/>
      <c r="E43" s="11">
        <v>6300</v>
      </c>
      <c r="F43" s="11">
        <v>6160</v>
      </c>
      <c r="G43" s="13"/>
      <c r="H43" s="13"/>
      <c r="I43" s="11">
        <v>2920</v>
      </c>
      <c r="J43" s="11">
        <v>3220</v>
      </c>
      <c r="K43" s="13"/>
      <c r="L43" s="13"/>
      <c r="M43" s="11">
        <v>29280</v>
      </c>
      <c r="N43" s="13"/>
    </row>
    <row r="44" spans="1:22" x14ac:dyDescent="0.3">
      <c r="A44">
        <v>3.7</v>
      </c>
      <c r="B44">
        <v>4.0999999999999996</v>
      </c>
      <c r="C44" s="11">
        <v>10900</v>
      </c>
      <c r="D44" s="13"/>
      <c r="E44" s="11">
        <v>6320</v>
      </c>
      <c r="F44" s="11">
        <v>6140</v>
      </c>
      <c r="G44" s="13"/>
      <c r="H44" s="13"/>
      <c r="I44" s="11">
        <v>2980</v>
      </c>
      <c r="J44" s="11">
        <v>3200</v>
      </c>
      <c r="K44" s="13"/>
      <c r="L44" s="13"/>
      <c r="M44" s="11">
        <v>29540</v>
      </c>
      <c r="N44" s="13"/>
    </row>
    <row r="45" spans="1:22" x14ac:dyDescent="0.3">
      <c r="A45">
        <v>3.7</v>
      </c>
      <c r="B45">
        <v>4</v>
      </c>
      <c r="C45" s="11">
        <v>10860</v>
      </c>
      <c r="D45" s="13"/>
      <c r="E45" s="11">
        <v>6300</v>
      </c>
      <c r="F45" s="11">
        <v>6120</v>
      </c>
      <c r="G45" s="13"/>
      <c r="H45" s="13"/>
      <c r="I45" s="11">
        <v>2920</v>
      </c>
      <c r="J45" s="11">
        <v>3200</v>
      </c>
      <c r="K45" s="13"/>
      <c r="L45" s="13"/>
      <c r="M45" s="11">
        <v>29400</v>
      </c>
      <c r="N45" s="13"/>
    </row>
    <row r="46" spans="1:22" x14ac:dyDescent="0.3">
      <c r="A46" t="s">
        <v>15</v>
      </c>
      <c r="B46" t="s">
        <v>15</v>
      </c>
      <c r="C46" s="14">
        <f>IFERROR(AVERAGE(C42:C45),0)</f>
        <v>10840</v>
      </c>
      <c r="D46" s="14">
        <f>IFERROR((D42/C46),0)</f>
        <v>0.97970479704797053</v>
      </c>
      <c r="E46" s="14">
        <f>IFERROR(AVERAGE(E42:E45),0)</f>
        <v>6315</v>
      </c>
      <c r="F46" s="14">
        <f>IFERROR(AVERAGE(F42:F45),0)</f>
        <v>6135</v>
      </c>
      <c r="G46" s="14">
        <f>IFERROR((G42/E46),0)</f>
        <v>1.002375296912114</v>
      </c>
      <c r="H46" s="14">
        <f>IFERROR((H42/F46),0)</f>
        <v>1.0317848410757946</v>
      </c>
      <c r="I46" s="14">
        <f>IFERROR(AVERAGE(I42:I45),0)</f>
        <v>2940</v>
      </c>
      <c r="J46" s="14">
        <f>IFERROR(AVERAGE(J42:J45),0)</f>
        <v>3205</v>
      </c>
      <c r="K46" s="14">
        <f>IFERROR((K42/I46),0)</f>
        <v>1.1054421768707483</v>
      </c>
      <c r="L46" s="14">
        <f>IFERROR((L42/J46),0)</f>
        <v>1.0140405616224648</v>
      </c>
      <c r="M46" s="14">
        <f>IFERROR(AVERAGE(M42:M45),0)</f>
        <v>29435</v>
      </c>
      <c r="N46" s="14">
        <f>IFERROR((N42/M46),0)</f>
        <v>1.0117207406149142</v>
      </c>
    </row>
    <row r="47" spans="1:22" x14ac:dyDescent="0.3">
      <c r="H47" s="1"/>
      <c r="L47" s="1"/>
    </row>
    <row r="52" spans="1:22" x14ac:dyDescent="0.3">
      <c r="A52" s="63" t="s">
        <v>24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1" t="s">
        <v>1</v>
      </c>
      <c r="P52" s="1"/>
      <c r="Q52" s="1"/>
      <c r="R52" s="1"/>
      <c r="S52" s="1"/>
      <c r="T52" s="1"/>
      <c r="U52" s="1"/>
      <c r="V52" s="1"/>
    </row>
    <row r="53" spans="1:22" x14ac:dyDescent="0.3">
      <c r="A53" t="s">
        <v>3</v>
      </c>
      <c r="B53" t="s">
        <v>3</v>
      </c>
      <c r="C53" s="3" t="s">
        <v>4</v>
      </c>
      <c r="D53" s="3" t="s">
        <v>5</v>
      </c>
      <c r="E53" s="4" t="s">
        <v>6</v>
      </c>
      <c r="F53" s="4"/>
      <c r="G53" s="4" t="s">
        <v>5</v>
      </c>
      <c r="H53" s="4"/>
      <c r="I53" s="3" t="s">
        <v>7</v>
      </c>
      <c r="J53" s="3"/>
      <c r="K53" s="3" t="s">
        <v>5</v>
      </c>
      <c r="L53" s="3"/>
      <c r="M53" s="4" t="s">
        <v>8</v>
      </c>
      <c r="N53" s="4" t="s">
        <v>9</v>
      </c>
      <c r="P53" t="s">
        <v>2</v>
      </c>
    </row>
    <row r="54" spans="1:22" x14ac:dyDescent="0.3">
      <c r="A54">
        <v>1.7</v>
      </c>
      <c r="B54">
        <v>1.3</v>
      </c>
      <c r="C54" s="11"/>
      <c r="D54" s="12">
        <v>12300</v>
      </c>
      <c r="E54" s="11"/>
      <c r="F54" s="11"/>
      <c r="G54" s="12">
        <v>18260</v>
      </c>
      <c r="H54" s="12">
        <v>18260</v>
      </c>
      <c r="I54" s="11"/>
      <c r="J54" s="11"/>
      <c r="K54" s="12">
        <v>19350</v>
      </c>
      <c r="L54" s="12">
        <v>19350</v>
      </c>
      <c r="M54" s="11"/>
      <c r="N54" s="12">
        <v>87520</v>
      </c>
      <c r="P54" s="15">
        <v>27020</v>
      </c>
      <c r="Q54" s="16"/>
      <c r="R54" s="16"/>
      <c r="S54" s="16"/>
      <c r="T54" s="16"/>
    </row>
    <row r="55" spans="1:22" x14ac:dyDescent="0.3">
      <c r="A55">
        <v>1.7</v>
      </c>
      <c r="B55">
        <v>1.3</v>
      </c>
      <c r="C55" s="11"/>
      <c r="D55" s="13"/>
      <c r="E55" s="11"/>
      <c r="F55" s="11"/>
      <c r="G55" s="13"/>
      <c r="H55" s="13"/>
      <c r="I55" s="11"/>
      <c r="J55" s="11"/>
      <c r="K55" s="13"/>
      <c r="L55" s="13"/>
      <c r="M55" s="11"/>
      <c r="N55" s="13"/>
      <c r="P55" s="16" t="s">
        <v>4</v>
      </c>
      <c r="Q55" s="16" t="s">
        <v>10</v>
      </c>
      <c r="R55" s="16"/>
      <c r="S55" s="16"/>
      <c r="T55" s="16"/>
    </row>
    <row r="56" spans="1:22" x14ac:dyDescent="0.3">
      <c r="A56">
        <v>1.7</v>
      </c>
      <c r="B56">
        <v>1.4</v>
      </c>
      <c r="C56" s="11"/>
      <c r="D56" s="13"/>
      <c r="E56" s="11"/>
      <c r="F56" s="11"/>
      <c r="G56" s="13"/>
      <c r="H56" s="13"/>
      <c r="I56" s="11"/>
      <c r="J56" s="11"/>
      <c r="K56" s="13"/>
      <c r="L56" s="13"/>
      <c r="M56" s="11"/>
      <c r="N56" s="13"/>
      <c r="P56" s="15">
        <v>9860</v>
      </c>
      <c r="Q56" s="16"/>
      <c r="R56" s="16"/>
      <c r="S56" s="16"/>
      <c r="T56" s="16"/>
    </row>
    <row r="57" spans="1:22" x14ac:dyDescent="0.3">
      <c r="A57">
        <v>1.7</v>
      </c>
      <c r="B57">
        <v>1.4</v>
      </c>
      <c r="C57" s="11"/>
      <c r="D57" s="13"/>
      <c r="E57" s="11"/>
      <c r="F57" s="11"/>
      <c r="G57" s="13"/>
      <c r="H57" s="13"/>
      <c r="I57" s="11"/>
      <c r="J57" s="11"/>
      <c r="K57" s="13"/>
      <c r="L57" s="13"/>
      <c r="M57" s="11"/>
      <c r="N57" s="13"/>
      <c r="P57" s="16" t="s">
        <v>11</v>
      </c>
      <c r="Q57" s="16" t="s">
        <v>12</v>
      </c>
      <c r="R57" s="16"/>
      <c r="S57" s="16"/>
      <c r="T57" s="16"/>
    </row>
    <row r="58" spans="1:22" x14ac:dyDescent="0.3">
      <c r="A58" t="s">
        <v>15</v>
      </c>
      <c r="B58" t="s">
        <v>15</v>
      </c>
      <c r="C58" s="14">
        <f>IFERROR(AVERAGE(C54:C57),0)</f>
        <v>0</v>
      </c>
      <c r="D58" s="14">
        <f>IFERROR((D54/C58),0)</f>
        <v>0</v>
      </c>
      <c r="E58" s="14">
        <f>IFERROR(AVERAGE(E54:E57),0)</f>
        <v>0</v>
      </c>
      <c r="F58" s="14">
        <f>IFERROR(AVERAGE(F54:F57),0)</f>
        <v>0</v>
      </c>
      <c r="G58" s="14">
        <f>IFERROR((G54/E58),0)</f>
        <v>0</v>
      </c>
      <c r="H58" s="14">
        <f>IFERROR((H54/F58),0)</f>
        <v>0</v>
      </c>
      <c r="I58" s="14">
        <f>IFERROR(AVERAGE(I54:I57),0)</f>
        <v>0</v>
      </c>
      <c r="J58" s="14">
        <f>IFERROR(AVERAGE(J54:J57),0)</f>
        <v>0</v>
      </c>
      <c r="K58" s="14">
        <f>IFERROR((K54/I58),0)</f>
        <v>0</v>
      </c>
      <c r="L58" s="14">
        <f>IFERROR((L54/J58),0)</f>
        <v>0</v>
      </c>
      <c r="M58" s="14">
        <f>IFERROR(AVERAGE(M54:M57),0)</f>
        <v>0</v>
      </c>
      <c r="N58" s="14">
        <f>IFERROR((N54/M58),0)</f>
        <v>0</v>
      </c>
      <c r="P58" s="15">
        <v>10740</v>
      </c>
      <c r="Q58" s="16" t="s">
        <v>13</v>
      </c>
      <c r="R58" s="15">
        <f>P58/2</f>
        <v>5370</v>
      </c>
      <c r="S58" s="16" t="s">
        <v>14</v>
      </c>
      <c r="T58" s="15">
        <f>P58/2</f>
        <v>5370</v>
      </c>
    </row>
    <row r="59" spans="1:22" x14ac:dyDescent="0.3">
      <c r="H59" s="1"/>
      <c r="L59" s="1"/>
      <c r="P59" s="16" t="s">
        <v>16</v>
      </c>
      <c r="Q59" s="16" t="s">
        <v>17</v>
      </c>
      <c r="R59" s="16"/>
      <c r="S59" s="16"/>
      <c r="T59" s="16"/>
    </row>
    <row r="60" spans="1:22" x14ac:dyDescent="0.3">
      <c r="P60" s="15">
        <v>6420</v>
      </c>
      <c r="Q60" s="16" t="s">
        <v>18</v>
      </c>
      <c r="R60" s="15">
        <f>P60/2</f>
        <v>3210</v>
      </c>
      <c r="S60" s="16" t="s">
        <v>19</v>
      </c>
      <c r="T60" s="15">
        <f>P60/2</f>
        <v>3210</v>
      </c>
    </row>
    <row r="61" spans="1:22" x14ac:dyDescent="0.3">
      <c r="A61">
        <v>2.7</v>
      </c>
      <c r="B61">
        <v>3</v>
      </c>
      <c r="C61" s="11"/>
      <c r="D61" s="12">
        <f>D54</f>
        <v>12300</v>
      </c>
      <c r="E61" s="11"/>
      <c r="F61" s="11"/>
      <c r="G61" s="12">
        <f>G54</f>
        <v>18260</v>
      </c>
      <c r="H61" s="12">
        <f>H54</f>
        <v>18260</v>
      </c>
      <c r="I61" s="11"/>
      <c r="J61" s="11"/>
      <c r="K61" s="12">
        <f>K54</f>
        <v>19350</v>
      </c>
      <c r="L61" s="12">
        <f>L54</f>
        <v>19350</v>
      </c>
      <c r="M61" s="11"/>
      <c r="N61" s="12">
        <f>N54</f>
        <v>87520</v>
      </c>
      <c r="P61" s="16" t="s">
        <v>20</v>
      </c>
      <c r="Q61" s="16" t="s">
        <v>21</v>
      </c>
      <c r="R61" s="16"/>
      <c r="S61" s="16"/>
      <c r="T61" s="16"/>
    </row>
    <row r="62" spans="1:22" x14ac:dyDescent="0.3">
      <c r="A62">
        <v>2.7</v>
      </c>
      <c r="B62">
        <v>3</v>
      </c>
      <c r="C62" s="11"/>
      <c r="D62" s="13"/>
      <c r="E62" s="11"/>
      <c r="F62" s="11"/>
      <c r="G62" s="13"/>
      <c r="H62" s="13"/>
      <c r="I62" s="11"/>
      <c r="J62" s="11"/>
      <c r="K62" s="13"/>
      <c r="L62" s="13"/>
      <c r="M62" s="11"/>
      <c r="N62" s="13"/>
    </row>
    <row r="63" spans="1:22" x14ac:dyDescent="0.3">
      <c r="A63">
        <v>2.7</v>
      </c>
      <c r="B63">
        <v>3</v>
      </c>
      <c r="C63" s="11"/>
      <c r="D63" s="13"/>
      <c r="E63" s="11"/>
      <c r="F63" s="11"/>
      <c r="G63" s="13"/>
      <c r="H63" s="13"/>
      <c r="I63" s="11"/>
      <c r="J63" s="11"/>
      <c r="K63" s="13"/>
      <c r="L63" s="13"/>
      <c r="M63" s="11"/>
      <c r="N63" s="13"/>
    </row>
    <row r="64" spans="1:22" x14ac:dyDescent="0.3">
      <c r="A64">
        <v>2.7</v>
      </c>
      <c r="B64">
        <v>3</v>
      </c>
      <c r="C64" s="11"/>
      <c r="D64" s="13"/>
      <c r="E64" s="11"/>
      <c r="F64" s="11"/>
      <c r="G64" s="13"/>
      <c r="H64" s="13"/>
      <c r="I64" s="11"/>
      <c r="J64" s="11"/>
      <c r="K64" s="13"/>
      <c r="L64" s="13"/>
      <c r="M64" s="11"/>
      <c r="N64" s="13"/>
    </row>
    <row r="65" spans="1:22" x14ac:dyDescent="0.3">
      <c r="A65" t="s">
        <v>15</v>
      </c>
      <c r="B65" t="s">
        <v>15</v>
      </c>
      <c r="C65" s="14">
        <f>IFERROR(AVERAGE(C61:C64),0)</f>
        <v>0</v>
      </c>
      <c r="D65" s="14">
        <f>IFERROR((D61/C65),0)</f>
        <v>0</v>
      </c>
      <c r="E65" s="14">
        <f>IFERROR(AVERAGE(E61:E64),0)</f>
        <v>0</v>
      </c>
      <c r="F65" s="14">
        <f>IFERROR(AVERAGE(F61:F64),0)</f>
        <v>0</v>
      </c>
      <c r="G65" s="14">
        <f>IFERROR((G61/E65),0)</f>
        <v>0</v>
      </c>
      <c r="H65" s="14">
        <f>IFERROR((H61/F65),0)</f>
        <v>0</v>
      </c>
      <c r="I65" s="14">
        <f>IFERROR(AVERAGE(I61:I64),0)</f>
        <v>0</v>
      </c>
      <c r="J65" s="14">
        <f>IFERROR(AVERAGE(J61:J64),0)</f>
        <v>0</v>
      </c>
      <c r="K65" s="14">
        <f>IFERROR((K61/I65),0)</f>
        <v>0</v>
      </c>
      <c r="L65" s="14">
        <f>IFERROR((L61/J65),0)</f>
        <v>0</v>
      </c>
      <c r="M65" s="14">
        <f>IFERROR(AVERAGE(M61:M64),0)</f>
        <v>0</v>
      </c>
      <c r="N65" s="14">
        <f>IFERROR((N61/M65),0)</f>
        <v>0</v>
      </c>
    </row>
    <row r="66" spans="1:22" x14ac:dyDescent="0.3">
      <c r="H66" s="1"/>
      <c r="L66" s="1"/>
    </row>
    <row r="68" spans="1:22" x14ac:dyDescent="0.3">
      <c r="A68">
        <v>3.7</v>
      </c>
      <c r="B68">
        <v>4</v>
      </c>
      <c r="C68" s="11"/>
      <c r="D68" s="12">
        <f>D61</f>
        <v>12300</v>
      </c>
      <c r="E68" s="11"/>
      <c r="F68" s="11"/>
      <c r="G68" s="12">
        <f>G61</f>
        <v>18260</v>
      </c>
      <c r="H68" s="12">
        <f>H61</f>
        <v>18260</v>
      </c>
      <c r="I68" s="11"/>
      <c r="J68" s="11"/>
      <c r="K68" s="12">
        <f>K61</f>
        <v>19350</v>
      </c>
      <c r="L68" s="12">
        <f>L61</f>
        <v>19350</v>
      </c>
      <c r="M68" s="11"/>
      <c r="N68" s="12">
        <f>N61</f>
        <v>87520</v>
      </c>
    </row>
    <row r="69" spans="1:22" x14ac:dyDescent="0.3">
      <c r="A69">
        <v>3.7</v>
      </c>
      <c r="B69">
        <v>3.9</v>
      </c>
      <c r="C69" s="11"/>
      <c r="D69" s="13"/>
      <c r="E69" s="11"/>
      <c r="F69" s="11"/>
      <c r="G69" s="13"/>
      <c r="H69" s="13"/>
      <c r="I69" s="11"/>
      <c r="J69" s="11"/>
      <c r="K69" s="13"/>
      <c r="L69" s="13"/>
      <c r="M69" s="11"/>
      <c r="N69" s="13"/>
    </row>
    <row r="70" spans="1:22" x14ac:dyDescent="0.3">
      <c r="A70">
        <v>3.7</v>
      </c>
      <c r="B70">
        <v>4.0999999999999996</v>
      </c>
      <c r="C70" s="11"/>
      <c r="D70" s="13"/>
      <c r="E70" s="11"/>
      <c r="F70" s="11"/>
      <c r="G70" s="13"/>
      <c r="H70" s="13"/>
      <c r="I70" s="11"/>
      <c r="J70" s="11"/>
      <c r="K70" s="13"/>
      <c r="L70" s="13"/>
      <c r="M70" s="11"/>
      <c r="N70" s="13"/>
    </row>
    <row r="71" spans="1:22" x14ac:dyDescent="0.3">
      <c r="A71">
        <v>3.7</v>
      </c>
      <c r="B71">
        <v>4</v>
      </c>
      <c r="C71" s="11"/>
      <c r="D71" s="13"/>
      <c r="E71" s="11"/>
      <c r="F71" s="11"/>
      <c r="G71" s="13"/>
      <c r="H71" s="13"/>
      <c r="I71" s="11"/>
      <c r="J71" s="11"/>
      <c r="K71" s="13"/>
      <c r="L71" s="13"/>
      <c r="M71" s="11"/>
      <c r="N71" s="13"/>
    </row>
    <row r="72" spans="1:22" x14ac:dyDescent="0.3">
      <c r="A72" t="s">
        <v>15</v>
      </c>
      <c r="B72" t="s">
        <v>15</v>
      </c>
      <c r="C72" s="14">
        <f>IFERROR(AVERAGE(C68:C71),0)</f>
        <v>0</v>
      </c>
      <c r="D72" s="14">
        <f>IFERROR((D68/C72),0)</f>
        <v>0</v>
      </c>
      <c r="E72" s="14">
        <f>IFERROR(AVERAGE(E68:E71),0)</f>
        <v>0</v>
      </c>
      <c r="F72" s="14">
        <f>IFERROR(AVERAGE(F68:F71),0)</f>
        <v>0</v>
      </c>
      <c r="G72" s="14">
        <f>IFERROR((G68/E72),0)</f>
        <v>0</v>
      </c>
      <c r="H72" s="14">
        <f>IFERROR((H68/F72),0)</f>
        <v>0</v>
      </c>
      <c r="I72" s="14">
        <f>IFERROR(AVERAGE(I68:I71),0)</f>
        <v>0</v>
      </c>
      <c r="J72" s="14">
        <f>IFERROR(AVERAGE(J68:J71),0)</f>
        <v>0</v>
      </c>
      <c r="K72" s="14">
        <f>IFERROR((K68/I72),0)</f>
        <v>0</v>
      </c>
      <c r="L72" s="14">
        <f>IFERROR((L68/J72),0)</f>
        <v>0</v>
      </c>
      <c r="M72" s="14">
        <f>IFERROR(AVERAGE(M68:M71),0)</f>
        <v>0</v>
      </c>
      <c r="N72" s="14">
        <f>IFERROR((N68/M72),0)</f>
        <v>0</v>
      </c>
    </row>
    <row r="73" spans="1:22" x14ac:dyDescent="0.3">
      <c r="H73" s="1"/>
      <c r="L73" s="1"/>
    </row>
    <row r="78" spans="1:22" x14ac:dyDescent="0.3">
      <c r="A78" s="63" t="s">
        <v>25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1" t="s">
        <v>23</v>
      </c>
      <c r="P78" s="1"/>
      <c r="Q78" s="1"/>
      <c r="R78" s="1"/>
      <c r="S78" s="1"/>
      <c r="T78" s="1"/>
      <c r="U78" s="1"/>
      <c r="V78" s="1"/>
    </row>
    <row r="79" spans="1:22" x14ac:dyDescent="0.3">
      <c r="A79" t="s">
        <v>3</v>
      </c>
      <c r="B79" t="s">
        <v>3</v>
      </c>
      <c r="C79" s="3" t="s">
        <v>4</v>
      </c>
      <c r="D79" s="3" t="s">
        <v>5</v>
      </c>
      <c r="E79" s="4" t="s">
        <v>6</v>
      </c>
      <c r="F79" s="4"/>
      <c r="G79" s="4" t="s">
        <v>5</v>
      </c>
      <c r="H79" s="4"/>
      <c r="I79" s="3" t="s">
        <v>7</v>
      </c>
      <c r="J79" s="3"/>
      <c r="K79" s="3" t="s">
        <v>5</v>
      </c>
      <c r="L79" s="3"/>
      <c r="M79" s="4" t="s">
        <v>8</v>
      </c>
      <c r="N79" s="4" t="s">
        <v>9</v>
      </c>
      <c r="P79" s="16" t="s">
        <v>2</v>
      </c>
      <c r="Q79" s="16"/>
      <c r="R79" s="16"/>
      <c r="S79" s="16"/>
      <c r="T79" s="16"/>
    </row>
    <row r="80" spans="1:22" x14ac:dyDescent="0.3">
      <c r="A80">
        <v>1.7</v>
      </c>
      <c r="B80">
        <v>1.3</v>
      </c>
      <c r="C80" s="11">
        <v>11660</v>
      </c>
      <c r="D80" s="12">
        <v>11620</v>
      </c>
      <c r="E80" s="11">
        <v>21140</v>
      </c>
      <c r="F80" s="11">
        <v>20940</v>
      </c>
      <c r="G80" s="12">
        <v>21090</v>
      </c>
      <c r="H80" s="12">
        <v>21090</v>
      </c>
      <c r="I80" s="11">
        <v>18640</v>
      </c>
      <c r="J80" s="11">
        <v>19320</v>
      </c>
      <c r="K80" s="12">
        <v>19550</v>
      </c>
      <c r="L80" s="12">
        <v>19550</v>
      </c>
      <c r="M80" s="11">
        <v>91700</v>
      </c>
      <c r="N80" s="12">
        <v>92900</v>
      </c>
      <c r="P80" s="15">
        <v>88540</v>
      </c>
      <c r="Q80" s="16"/>
      <c r="R80" s="16"/>
      <c r="S80" s="16"/>
      <c r="T80" s="16"/>
    </row>
    <row r="81" spans="1:20" x14ac:dyDescent="0.3">
      <c r="A81">
        <v>1.7</v>
      </c>
      <c r="B81">
        <v>1.3</v>
      </c>
      <c r="C81" s="11">
        <v>11640</v>
      </c>
      <c r="D81" s="13"/>
      <c r="E81" s="11">
        <v>21260</v>
      </c>
      <c r="F81" s="11">
        <v>21020</v>
      </c>
      <c r="G81" s="13"/>
      <c r="H81" s="13"/>
      <c r="I81" s="11">
        <v>18720</v>
      </c>
      <c r="J81" s="11">
        <v>19340</v>
      </c>
      <c r="K81" s="13"/>
      <c r="L81" s="13"/>
      <c r="M81" s="11">
        <v>91980</v>
      </c>
      <c r="N81" s="13"/>
      <c r="P81" s="16" t="s">
        <v>4</v>
      </c>
      <c r="Q81" s="16" t="s">
        <v>10</v>
      </c>
      <c r="R81" s="16"/>
      <c r="S81" s="16"/>
      <c r="T81" s="16"/>
    </row>
    <row r="82" spans="1:20" x14ac:dyDescent="0.3">
      <c r="A82">
        <v>1.7</v>
      </c>
      <c r="B82">
        <v>1.4</v>
      </c>
      <c r="C82" s="11">
        <v>11740</v>
      </c>
      <c r="D82" s="13"/>
      <c r="E82" s="11">
        <v>21300</v>
      </c>
      <c r="F82" s="11">
        <v>20700</v>
      </c>
      <c r="G82" s="13"/>
      <c r="H82" s="13"/>
      <c r="I82" s="11">
        <v>18580</v>
      </c>
      <c r="J82" s="11">
        <v>19260</v>
      </c>
      <c r="K82" s="13"/>
      <c r="L82" s="13"/>
      <c r="M82" s="11">
        <v>91580</v>
      </c>
      <c r="N82" s="13"/>
      <c r="P82" s="15">
        <v>11340</v>
      </c>
      <c r="Q82" s="16"/>
      <c r="R82" s="16"/>
      <c r="S82" s="16"/>
      <c r="T82" s="16"/>
    </row>
    <row r="83" spans="1:20" x14ac:dyDescent="0.3">
      <c r="A83">
        <v>1.7</v>
      </c>
      <c r="B83">
        <v>1.4</v>
      </c>
      <c r="C83" s="11">
        <v>11600</v>
      </c>
      <c r="D83" s="13"/>
      <c r="E83" s="11">
        <v>21300</v>
      </c>
      <c r="F83" s="11">
        <v>20920</v>
      </c>
      <c r="G83" s="13"/>
      <c r="H83" s="13"/>
      <c r="I83" s="11">
        <v>18680</v>
      </c>
      <c r="J83" s="11">
        <v>19320</v>
      </c>
      <c r="K83" s="13"/>
      <c r="L83" s="13"/>
      <c r="M83" s="11">
        <v>91820</v>
      </c>
      <c r="N83" s="13"/>
      <c r="P83" s="16" t="s">
        <v>11</v>
      </c>
      <c r="Q83" s="16" t="s">
        <v>12</v>
      </c>
      <c r="R83" s="16"/>
      <c r="S83" s="16"/>
      <c r="T83" s="16"/>
    </row>
    <row r="84" spans="1:20" x14ac:dyDescent="0.3">
      <c r="A84" t="s">
        <v>15</v>
      </c>
      <c r="B84" t="s">
        <v>15</v>
      </c>
      <c r="C84" s="14">
        <f>IFERROR(AVERAGE(C80:C83),0)</f>
        <v>11660</v>
      </c>
      <c r="D84" s="14">
        <f>IFERROR((D80/C84),0)</f>
        <v>0.99656946826758153</v>
      </c>
      <c r="E84" s="14">
        <f>IFERROR(AVERAGE(E80:E83),0)</f>
        <v>21250</v>
      </c>
      <c r="F84" s="14">
        <f>IFERROR(AVERAGE(F80:F83),0)</f>
        <v>20895</v>
      </c>
      <c r="G84" s="14">
        <f>IFERROR((G80/E84),0)</f>
        <v>0.9924705882352941</v>
      </c>
      <c r="H84" s="14">
        <f>IFERROR((H80/F84),0)</f>
        <v>1.0093323761665469</v>
      </c>
      <c r="I84" s="14">
        <f>IFERROR(AVERAGE(I80:I83),0)</f>
        <v>18655</v>
      </c>
      <c r="J84" s="14">
        <f>IFERROR(AVERAGE(J80:J83),0)</f>
        <v>19310</v>
      </c>
      <c r="K84" s="14">
        <f>IFERROR((K80/I84),0)</f>
        <v>1.0479764138300725</v>
      </c>
      <c r="L84" s="14">
        <f>IFERROR((L80/J84),0)</f>
        <v>1.0124287933713103</v>
      </c>
      <c r="M84" s="14">
        <f>IFERROR(AVERAGE(M80:M83),0)</f>
        <v>91770</v>
      </c>
      <c r="N84" s="14">
        <f>IFERROR((N80/M84),0)</f>
        <v>1.0123133921760925</v>
      </c>
      <c r="P84" s="15">
        <v>40420</v>
      </c>
      <c r="Q84" s="16" t="s">
        <v>13</v>
      </c>
      <c r="R84" s="15">
        <f>P84/2</f>
        <v>20210</v>
      </c>
      <c r="S84" s="16" t="s">
        <v>14</v>
      </c>
      <c r="T84" s="15">
        <f>P84/2</f>
        <v>20210</v>
      </c>
    </row>
    <row r="85" spans="1:20" x14ac:dyDescent="0.3">
      <c r="C85" s="13"/>
      <c r="D85" s="13"/>
      <c r="E85" s="13"/>
      <c r="F85" s="13"/>
      <c r="G85" s="13"/>
      <c r="H85" s="14"/>
      <c r="I85" s="13"/>
      <c r="J85" s="13"/>
      <c r="K85" s="13"/>
      <c r="L85" s="14"/>
      <c r="M85" s="13"/>
      <c r="N85" s="13"/>
      <c r="P85" s="16" t="s">
        <v>16</v>
      </c>
      <c r="Q85" s="16" t="s">
        <v>17</v>
      </c>
      <c r="R85" s="16"/>
      <c r="S85" s="16"/>
      <c r="T85" s="16"/>
    </row>
    <row r="86" spans="1:20" x14ac:dyDescent="0.3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P86" s="15">
        <v>36780</v>
      </c>
      <c r="Q86" s="16" t="s">
        <v>18</v>
      </c>
      <c r="R86" s="15">
        <f>P86/2</f>
        <v>18390</v>
      </c>
      <c r="S86" s="16" t="s">
        <v>19</v>
      </c>
      <c r="T86" s="15">
        <f>P86/2</f>
        <v>18390</v>
      </c>
    </row>
    <row r="87" spans="1:20" x14ac:dyDescent="0.3">
      <c r="A87">
        <v>2.7</v>
      </c>
      <c r="B87">
        <v>3</v>
      </c>
      <c r="C87" s="11">
        <v>11660</v>
      </c>
      <c r="D87" s="12">
        <f>D80</f>
        <v>11620</v>
      </c>
      <c r="E87" s="11">
        <v>21340</v>
      </c>
      <c r="F87" s="11">
        <v>20900</v>
      </c>
      <c r="G87" s="12">
        <f>G80</f>
        <v>21090</v>
      </c>
      <c r="H87" s="12">
        <f>H80</f>
        <v>21090</v>
      </c>
      <c r="I87" s="11">
        <v>18720</v>
      </c>
      <c r="J87" s="11">
        <v>19280</v>
      </c>
      <c r="K87" s="12">
        <f>K80</f>
        <v>19550</v>
      </c>
      <c r="L87" s="12">
        <f>L80</f>
        <v>19550</v>
      </c>
      <c r="M87" s="11">
        <v>91900</v>
      </c>
      <c r="N87" s="12">
        <f>N80</f>
        <v>92900</v>
      </c>
      <c r="P87" s="16" t="s">
        <v>20</v>
      </c>
      <c r="Q87" s="16" t="s">
        <v>21</v>
      </c>
      <c r="R87" s="16"/>
      <c r="S87" s="16"/>
      <c r="T87" s="16"/>
    </row>
    <row r="88" spans="1:20" x14ac:dyDescent="0.3">
      <c r="A88">
        <v>2.7</v>
      </c>
      <c r="B88">
        <v>3</v>
      </c>
      <c r="C88" s="11">
        <v>11680</v>
      </c>
      <c r="D88" s="13"/>
      <c r="E88" s="11">
        <v>21380</v>
      </c>
      <c r="F88" s="11">
        <v>20900</v>
      </c>
      <c r="G88" s="13"/>
      <c r="H88" s="13"/>
      <c r="I88" s="11">
        <v>18700</v>
      </c>
      <c r="J88" s="11">
        <v>19280</v>
      </c>
      <c r="K88" s="13"/>
      <c r="L88" s="13"/>
      <c r="M88" s="11">
        <v>91940</v>
      </c>
      <c r="N88" s="13"/>
    </row>
    <row r="89" spans="1:20" x14ac:dyDescent="0.3">
      <c r="A89">
        <v>2.7</v>
      </c>
      <c r="B89">
        <v>3</v>
      </c>
      <c r="C89" s="11">
        <v>11620</v>
      </c>
      <c r="D89" s="13"/>
      <c r="E89" s="11">
        <v>21340</v>
      </c>
      <c r="F89" s="11">
        <v>20840</v>
      </c>
      <c r="G89" s="13"/>
      <c r="H89" s="13"/>
      <c r="I89" s="11">
        <v>18660</v>
      </c>
      <c r="J89" s="11">
        <v>19280</v>
      </c>
      <c r="K89" s="13"/>
      <c r="L89" s="13"/>
      <c r="M89" s="11">
        <v>91740</v>
      </c>
      <c r="N89" s="13"/>
    </row>
    <row r="90" spans="1:20" x14ac:dyDescent="0.3">
      <c r="A90">
        <v>2.7</v>
      </c>
      <c r="B90">
        <v>3</v>
      </c>
      <c r="C90" s="11">
        <v>11540</v>
      </c>
      <c r="D90" s="13"/>
      <c r="E90" s="11">
        <v>21460</v>
      </c>
      <c r="F90" s="11">
        <v>20740</v>
      </c>
      <c r="G90" s="13"/>
      <c r="H90" s="13"/>
      <c r="I90" s="11">
        <v>18760</v>
      </c>
      <c r="J90" s="11">
        <v>19240</v>
      </c>
      <c r="K90" s="13"/>
      <c r="L90" s="13"/>
      <c r="M90" s="11">
        <v>91740</v>
      </c>
      <c r="N90" s="13"/>
    </row>
    <row r="91" spans="1:20" x14ac:dyDescent="0.3">
      <c r="A91" t="s">
        <v>15</v>
      </c>
      <c r="B91" t="s">
        <v>15</v>
      </c>
      <c r="C91" s="14">
        <f>IFERROR(AVERAGE(C87:C90),0)</f>
        <v>11625</v>
      </c>
      <c r="D91" s="14">
        <f>IFERROR((D87/C91),0)</f>
        <v>0.99956989247311823</v>
      </c>
      <c r="E91" s="14">
        <f>IFERROR(AVERAGE(E87:E90),0)</f>
        <v>21380</v>
      </c>
      <c r="F91" s="14">
        <f>IFERROR(AVERAGE(F87:F90),0)</f>
        <v>20845</v>
      </c>
      <c r="G91" s="14">
        <f>IFERROR((G87/E91),0)</f>
        <v>0.98643592142188963</v>
      </c>
      <c r="H91" s="14">
        <f>IFERROR((H87/F91),0)</f>
        <v>1.0117534180858718</v>
      </c>
      <c r="I91" s="14">
        <f>IFERROR(AVERAGE(I87:I90),0)</f>
        <v>18710</v>
      </c>
      <c r="J91" s="14">
        <f>IFERROR(AVERAGE(J87:J90),0)</f>
        <v>19270</v>
      </c>
      <c r="K91" s="14">
        <f>IFERROR((K87/I91),0)</f>
        <v>1.044895777659006</v>
      </c>
      <c r="L91" s="14">
        <f>IFERROR((L87/J91),0)</f>
        <v>1.0145303580695382</v>
      </c>
      <c r="M91" s="14">
        <f>IFERROR(AVERAGE(M87:M90),0)</f>
        <v>91830</v>
      </c>
      <c r="N91" s="14">
        <f>IFERROR((N87/M91),0)</f>
        <v>1.0116519655885876</v>
      </c>
    </row>
    <row r="92" spans="1:20" x14ac:dyDescent="0.3">
      <c r="C92" s="13"/>
      <c r="D92" s="13"/>
      <c r="E92" s="13"/>
      <c r="F92" s="13"/>
      <c r="G92" s="13"/>
      <c r="H92" s="14"/>
      <c r="I92" s="13"/>
      <c r="J92" s="13"/>
      <c r="K92" s="13"/>
      <c r="L92" s="14"/>
      <c r="M92" s="13"/>
      <c r="N92" s="13"/>
    </row>
    <row r="93" spans="1:20" x14ac:dyDescent="0.3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20" x14ac:dyDescent="0.3">
      <c r="A94">
        <v>3.4</v>
      </c>
      <c r="B94">
        <v>4</v>
      </c>
      <c r="C94" s="11">
        <v>11800</v>
      </c>
      <c r="D94" s="12">
        <f>D87</f>
        <v>11620</v>
      </c>
      <c r="E94" s="11">
        <v>21200</v>
      </c>
      <c r="F94" s="11">
        <v>21140</v>
      </c>
      <c r="G94" s="12">
        <f>G87</f>
        <v>21090</v>
      </c>
      <c r="H94" s="12">
        <f>H87</f>
        <v>21090</v>
      </c>
      <c r="I94" s="11"/>
      <c r="J94" s="11">
        <v>19800</v>
      </c>
      <c r="K94" s="12">
        <f>K87</f>
        <v>19550</v>
      </c>
      <c r="L94" s="12">
        <f>L87</f>
        <v>19550</v>
      </c>
      <c r="M94" s="11"/>
      <c r="N94" s="12">
        <f>N87</f>
        <v>92900</v>
      </c>
    </row>
    <row r="95" spans="1:20" x14ac:dyDescent="0.3">
      <c r="A95">
        <v>3.4</v>
      </c>
      <c r="B95">
        <v>3.9</v>
      </c>
      <c r="C95" s="11">
        <v>11680</v>
      </c>
      <c r="D95" s="13"/>
      <c r="E95" s="11"/>
      <c r="F95" s="11">
        <v>21360</v>
      </c>
      <c r="G95" s="13"/>
      <c r="H95" s="13"/>
      <c r="I95" s="11">
        <v>18900</v>
      </c>
      <c r="J95" s="11">
        <v>19540</v>
      </c>
      <c r="K95" s="13"/>
      <c r="L95" s="13"/>
      <c r="M95" s="11"/>
      <c r="N95" s="13"/>
    </row>
    <row r="96" spans="1:20" x14ac:dyDescent="0.3">
      <c r="A96">
        <v>3.4</v>
      </c>
      <c r="B96">
        <v>4.0999999999999996</v>
      </c>
      <c r="C96" s="11">
        <v>11760</v>
      </c>
      <c r="D96" s="13"/>
      <c r="E96" s="11"/>
      <c r="F96" s="11">
        <v>21180</v>
      </c>
      <c r="G96" s="13"/>
      <c r="H96" s="13"/>
      <c r="I96" s="11">
        <v>19060</v>
      </c>
      <c r="J96" s="11">
        <v>19580</v>
      </c>
      <c r="K96" s="13"/>
      <c r="L96" s="13"/>
      <c r="M96" s="11"/>
      <c r="N96" s="13"/>
    </row>
    <row r="97" spans="1:22" x14ac:dyDescent="0.3">
      <c r="A97">
        <v>3.4</v>
      </c>
      <c r="B97">
        <v>4</v>
      </c>
      <c r="C97" s="11"/>
      <c r="D97" s="13"/>
      <c r="E97" s="11"/>
      <c r="F97" s="11"/>
      <c r="G97" s="13"/>
      <c r="H97" s="13"/>
      <c r="I97" s="11"/>
      <c r="J97" s="11"/>
      <c r="K97" s="13"/>
      <c r="L97" s="13"/>
      <c r="M97" s="11"/>
      <c r="N97" s="13"/>
    </row>
    <row r="98" spans="1:22" x14ac:dyDescent="0.3">
      <c r="A98" t="s">
        <v>15</v>
      </c>
      <c r="B98" t="s">
        <v>15</v>
      </c>
      <c r="C98" s="14">
        <f>IFERROR(AVERAGE(C94:C97),0)</f>
        <v>11746.666666666666</v>
      </c>
      <c r="D98" s="14">
        <f>IFERROR((D94/C98),0)</f>
        <v>0.98921679909194105</v>
      </c>
      <c r="E98" s="14">
        <f>IFERROR(AVERAGE(E94:E97),0)</f>
        <v>21200</v>
      </c>
      <c r="F98" s="14">
        <f>IFERROR(AVERAGE(F94:F97),0)</f>
        <v>21226.666666666668</v>
      </c>
      <c r="G98" s="14">
        <f>IFERROR((G94/E98),0)</f>
        <v>0.99481132075471701</v>
      </c>
      <c r="H98" s="14">
        <f>IFERROR((H94/F98),0)</f>
        <v>0.99356155778894462</v>
      </c>
      <c r="I98" s="14">
        <f>IFERROR(AVERAGE(I94:I97),0)</f>
        <v>18980</v>
      </c>
      <c r="J98" s="14">
        <f>IFERROR(AVERAGE(J94:J97),0)</f>
        <v>19640</v>
      </c>
      <c r="K98" s="14">
        <f>IFERROR((K94/I98),0)</f>
        <v>1.030031612223393</v>
      </c>
      <c r="L98" s="14">
        <f>IFERROR((L94/J98),0)</f>
        <v>0.99541751527494904</v>
      </c>
      <c r="M98" s="14">
        <f>IFERROR(AVERAGE(M94:M97),0)</f>
        <v>0</v>
      </c>
      <c r="N98" s="14">
        <f>IFERROR((N94/M98),0)</f>
        <v>0</v>
      </c>
    </row>
    <row r="99" spans="1:22" x14ac:dyDescent="0.3">
      <c r="H99" s="1"/>
      <c r="L99" s="1"/>
    </row>
    <row r="103" spans="1:22" ht="15.6" x14ac:dyDescent="0.3">
      <c r="H103" s="7"/>
      <c r="I103" s="7"/>
      <c r="J103" s="7"/>
      <c r="K103" s="7"/>
      <c r="L103" s="7"/>
      <c r="M103" s="7"/>
      <c r="N103" s="7"/>
    </row>
    <row r="104" spans="1:22" ht="15.6" x14ac:dyDescent="0.3">
      <c r="H104" s="7"/>
      <c r="I104" s="7"/>
      <c r="J104" s="7"/>
      <c r="K104" s="7"/>
      <c r="L104" s="7"/>
      <c r="M104" s="7"/>
      <c r="N104" s="7"/>
    </row>
    <row r="105" spans="1:22" x14ac:dyDescent="0.3">
      <c r="A105" s="63" t="s">
        <v>25</v>
      </c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1" t="s">
        <v>1</v>
      </c>
      <c r="P105" s="1"/>
      <c r="Q105" s="1"/>
      <c r="R105" s="1"/>
      <c r="S105" s="1"/>
      <c r="T105" s="1"/>
      <c r="U105" s="1"/>
      <c r="V105" s="1"/>
    </row>
    <row r="106" spans="1:22" x14ac:dyDescent="0.3">
      <c r="A106" t="s">
        <v>3</v>
      </c>
      <c r="B106" t="s">
        <v>3</v>
      </c>
      <c r="C106" s="3" t="s">
        <v>4</v>
      </c>
      <c r="D106" s="3" t="s">
        <v>5</v>
      </c>
      <c r="E106" s="4" t="s">
        <v>6</v>
      </c>
      <c r="F106" s="4"/>
      <c r="G106" s="4" t="s">
        <v>5</v>
      </c>
      <c r="H106" s="4"/>
      <c r="I106" s="3" t="s">
        <v>7</v>
      </c>
      <c r="J106" s="3"/>
      <c r="K106" s="3" t="s">
        <v>5</v>
      </c>
      <c r="L106" s="3"/>
      <c r="M106" s="4" t="s">
        <v>8</v>
      </c>
      <c r="N106" s="4" t="s">
        <v>9</v>
      </c>
      <c r="P106" t="s">
        <v>2</v>
      </c>
    </row>
    <row r="107" spans="1:22" x14ac:dyDescent="0.3">
      <c r="A107">
        <v>1.7</v>
      </c>
      <c r="B107">
        <v>1.3</v>
      </c>
      <c r="C107" s="11">
        <v>11660</v>
      </c>
      <c r="D107" s="12">
        <v>11620</v>
      </c>
      <c r="E107" s="11">
        <v>21140</v>
      </c>
      <c r="F107" s="11">
        <v>20940</v>
      </c>
      <c r="G107" s="12">
        <v>21090</v>
      </c>
      <c r="H107" s="12">
        <v>21090</v>
      </c>
      <c r="I107" s="11">
        <v>18640</v>
      </c>
      <c r="J107" s="11">
        <v>19320</v>
      </c>
      <c r="K107" s="12">
        <v>19550</v>
      </c>
      <c r="L107" s="12">
        <v>19550</v>
      </c>
      <c r="M107" s="11">
        <v>91700</v>
      </c>
      <c r="N107" s="12">
        <v>92900</v>
      </c>
      <c r="P107" s="15"/>
      <c r="Q107" s="16"/>
      <c r="R107" s="16"/>
      <c r="S107" s="16"/>
      <c r="T107" s="16"/>
    </row>
    <row r="108" spans="1:22" x14ac:dyDescent="0.3">
      <c r="A108">
        <v>1.7</v>
      </c>
      <c r="B108">
        <v>1.3</v>
      </c>
      <c r="C108" s="11">
        <v>11640</v>
      </c>
      <c r="D108" s="13"/>
      <c r="E108" s="11">
        <v>21260</v>
      </c>
      <c r="F108" s="11">
        <v>21020</v>
      </c>
      <c r="G108" s="13"/>
      <c r="H108" s="13"/>
      <c r="I108" s="11">
        <v>18720</v>
      </c>
      <c r="J108" s="11">
        <v>19340</v>
      </c>
      <c r="K108" s="13"/>
      <c r="L108" s="13"/>
      <c r="M108" s="11">
        <v>91980</v>
      </c>
      <c r="N108" s="13"/>
      <c r="P108" s="16" t="s">
        <v>4</v>
      </c>
      <c r="Q108" s="16" t="s">
        <v>10</v>
      </c>
      <c r="R108" s="16"/>
      <c r="S108" s="16"/>
      <c r="T108" s="16"/>
    </row>
    <row r="109" spans="1:22" x14ac:dyDescent="0.3">
      <c r="A109">
        <v>1.7</v>
      </c>
      <c r="B109">
        <v>1.4</v>
      </c>
      <c r="C109" s="11">
        <v>11740</v>
      </c>
      <c r="D109" s="13"/>
      <c r="E109" s="11">
        <v>21300</v>
      </c>
      <c r="F109" s="11">
        <v>20700</v>
      </c>
      <c r="G109" s="13"/>
      <c r="H109" s="13"/>
      <c r="I109" s="11">
        <v>18580</v>
      </c>
      <c r="J109" s="11">
        <v>19260</v>
      </c>
      <c r="K109" s="13"/>
      <c r="L109" s="13"/>
      <c r="M109" s="11">
        <v>91580</v>
      </c>
      <c r="N109" s="13"/>
      <c r="P109" s="15"/>
      <c r="Q109" s="16"/>
      <c r="R109" s="16"/>
      <c r="S109" s="16"/>
      <c r="T109" s="16"/>
    </row>
    <row r="110" spans="1:22" x14ac:dyDescent="0.3">
      <c r="A110">
        <v>1.7</v>
      </c>
      <c r="B110">
        <v>1.4</v>
      </c>
      <c r="C110" s="11">
        <v>11600</v>
      </c>
      <c r="D110" s="13"/>
      <c r="E110" s="11">
        <v>21300</v>
      </c>
      <c r="F110" s="11">
        <v>20920</v>
      </c>
      <c r="G110" s="13"/>
      <c r="H110" s="13"/>
      <c r="I110" s="11">
        <v>18680</v>
      </c>
      <c r="J110" s="11">
        <v>19320</v>
      </c>
      <c r="K110" s="13"/>
      <c r="L110" s="13"/>
      <c r="M110" s="11">
        <v>91820</v>
      </c>
      <c r="N110" s="13"/>
      <c r="P110" s="16" t="s">
        <v>11</v>
      </c>
      <c r="Q110" s="16" t="s">
        <v>12</v>
      </c>
      <c r="R110" s="16"/>
      <c r="S110" s="16"/>
      <c r="T110" s="16"/>
    </row>
    <row r="111" spans="1:22" x14ac:dyDescent="0.3">
      <c r="A111" t="s">
        <v>15</v>
      </c>
      <c r="B111" t="s">
        <v>15</v>
      </c>
      <c r="C111" s="14">
        <f>IFERROR(AVERAGE(C107:C110),0)</f>
        <v>11660</v>
      </c>
      <c r="D111" s="14">
        <f>IFERROR((D107/C111),0)</f>
        <v>0.99656946826758153</v>
      </c>
      <c r="E111" s="14">
        <f>IFERROR(AVERAGE(E107:E110),0)</f>
        <v>21250</v>
      </c>
      <c r="F111" s="14">
        <f>IFERROR(AVERAGE(F107:F110),0)</f>
        <v>20895</v>
      </c>
      <c r="G111" s="14">
        <f>IFERROR((G107/E111),0)</f>
        <v>0.9924705882352941</v>
      </c>
      <c r="H111" s="14">
        <f>IFERROR((H107/F111),0)</f>
        <v>1.0093323761665469</v>
      </c>
      <c r="I111" s="14">
        <f>IFERROR(AVERAGE(I107:I110),0)</f>
        <v>18655</v>
      </c>
      <c r="J111" s="14">
        <f>IFERROR(AVERAGE(J107:J110),0)</f>
        <v>19310</v>
      </c>
      <c r="K111" s="14">
        <f>IFERROR((K107/I111),0)</f>
        <v>1.0479764138300725</v>
      </c>
      <c r="L111" s="14">
        <f>IFERROR((L107/J111),0)</f>
        <v>1.0124287933713103</v>
      </c>
      <c r="M111" s="14">
        <f>IFERROR(AVERAGE(M107:M110),0)</f>
        <v>91770</v>
      </c>
      <c r="N111" s="14">
        <f>IFERROR((N107/M111),0)</f>
        <v>1.0123133921760925</v>
      </c>
      <c r="P111" s="15"/>
      <c r="Q111" s="16" t="s">
        <v>13</v>
      </c>
      <c r="R111" s="15">
        <f>P111/2</f>
        <v>0</v>
      </c>
      <c r="S111" s="16" t="s">
        <v>14</v>
      </c>
      <c r="T111" s="15">
        <f>P111/2</f>
        <v>0</v>
      </c>
    </row>
    <row r="112" spans="1:22" x14ac:dyDescent="0.3">
      <c r="C112" s="13"/>
      <c r="D112" s="13"/>
      <c r="E112" s="13"/>
      <c r="F112" s="13"/>
      <c r="G112" s="13"/>
      <c r="H112" s="14"/>
      <c r="I112" s="13"/>
      <c r="J112" s="13"/>
      <c r="K112" s="13"/>
      <c r="L112" s="14"/>
      <c r="M112" s="13"/>
      <c r="N112" s="13"/>
      <c r="P112" s="16" t="s">
        <v>16</v>
      </c>
      <c r="Q112" s="16" t="s">
        <v>17</v>
      </c>
      <c r="R112" s="16"/>
      <c r="S112" s="16"/>
      <c r="T112" s="16"/>
    </row>
    <row r="113" spans="1:20" x14ac:dyDescent="0.3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P113" s="15"/>
      <c r="Q113" s="16" t="s">
        <v>18</v>
      </c>
      <c r="R113" s="15">
        <f>P113/2</f>
        <v>0</v>
      </c>
      <c r="S113" s="16" t="s">
        <v>19</v>
      </c>
      <c r="T113" s="15">
        <f>P113/2</f>
        <v>0</v>
      </c>
    </row>
    <row r="114" spans="1:20" x14ac:dyDescent="0.3">
      <c r="A114">
        <v>2.7</v>
      </c>
      <c r="B114">
        <v>3</v>
      </c>
      <c r="C114" s="11">
        <v>11660</v>
      </c>
      <c r="D114" s="12">
        <f>D107</f>
        <v>11620</v>
      </c>
      <c r="E114" s="11">
        <v>21340</v>
      </c>
      <c r="F114" s="11">
        <v>20900</v>
      </c>
      <c r="G114" s="12">
        <f>G107</f>
        <v>21090</v>
      </c>
      <c r="H114" s="12">
        <f>H107</f>
        <v>21090</v>
      </c>
      <c r="I114" s="11">
        <v>18720</v>
      </c>
      <c r="J114" s="11">
        <v>19280</v>
      </c>
      <c r="K114" s="12">
        <f>K107</f>
        <v>19550</v>
      </c>
      <c r="L114" s="12">
        <f>L107</f>
        <v>19550</v>
      </c>
      <c r="M114" s="11">
        <v>91900</v>
      </c>
      <c r="N114" s="12">
        <f>N107</f>
        <v>92900</v>
      </c>
      <c r="P114" t="s">
        <v>20</v>
      </c>
      <c r="Q114" t="s">
        <v>21</v>
      </c>
    </row>
    <row r="115" spans="1:20" x14ac:dyDescent="0.3">
      <c r="A115">
        <v>2.7</v>
      </c>
      <c r="B115">
        <v>3</v>
      </c>
      <c r="C115" s="11">
        <v>11680</v>
      </c>
      <c r="D115" s="13"/>
      <c r="E115" s="11">
        <v>21380</v>
      </c>
      <c r="F115" s="11">
        <v>20900</v>
      </c>
      <c r="G115" s="13"/>
      <c r="H115" s="13"/>
      <c r="I115" s="11">
        <v>18700</v>
      </c>
      <c r="J115" s="11">
        <v>19280</v>
      </c>
      <c r="K115" s="13"/>
      <c r="L115" s="13"/>
      <c r="M115" s="11">
        <v>91940</v>
      </c>
      <c r="N115" s="13"/>
    </row>
    <row r="116" spans="1:20" x14ac:dyDescent="0.3">
      <c r="A116">
        <v>2.7</v>
      </c>
      <c r="B116">
        <v>3</v>
      </c>
      <c r="C116" s="11">
        <v>11620</v>
      </c>
      <c r="D116" s="13"/>
      <c r="E116" s="11">
        <v>21340</v>
      </c>
      <c r="F116" s="11">
        <v>20840</v>
      </c>
      <c r="G116" s="13"/>
      <c r="H116" s="13"/>
      <c r="I116" s="11">
        <v>18660</v>
      </c>
      <c r="J116" s="11">
        <v>19280</v>
      </c>
      <c r="K116" s="13"/>
      <c r="L116" s="13"/>
      <c r="M116" s="11">
        <v>91740</v>
      </c>
      <c r="N116" s="13"/>
    </row>
    <row r="117" spans="1:20" x14ac:dyDescent="0.3">
      <c r="A117">
        <v>2.7</v>
      </c>
      <c r="B117">
        <v>3</v>
      </c>
      <c r="C117" s="11">
        <v>11540</v>
      </c>
      <c r="D117" s="13"/>
      <c r="E117" s="11">
        <v>21460</v>
      </c>
      <c r="F117" s="11">
        <v>20740</v>
      </c>
      <c r="G117" s="13"/>
      <c r="H117" s="13"/>
      <c r="I117" s="11">
        <v>18760</v>
      </c>
      <c r="J117" s="11">
        <v>19240</v>
      </c>
      <c r="K117" s="13"/>
      <c r="L117" s="13"/>
      <c r="M117" s="11">
        <v>91740</v>
      </c>
      <c r="N117" s="13"/>
    </row>
    <row r="118" spans="1:20" x14ac:dyDescent="0.3">
      <c r="A118" t="s">
        <v>15</v>
      </c>
      <c r="B118" t="s">
        <v>15</v>
      </c>
      <c r="C118" s="14">
        <f>IFERROR(AVERAGE(C114:C117),0)</f>
        <v>11625</v>
      </c>
      <c r="D118" s="14">
        <f>IFERROR((D114/C118),0)</f>
        <v>0.99956989247311823</v>
      </c>
      <c r="E118" s="14">
        <f>IFERROR(AVERAGE(E114:E117),0)</f>
        <v>21380</v>
      </c>
      <c r="F118" s="14">
        <f>IFERROR(AVERAGE(F114:F117),0)</f>
        <v>20845</v>
      </c>
      <c r="G118" s="14">
        <f>IFERROR((G114/E118),0)</f>
        <v>0.98643592142188963</v>
      </c>
      <c r="H118" s="14">
        <f>IFERROR((H114/F118),0)</f>
        <v>1.0117534180858718</v>
      </c>
      <c r="I118" s="14">
        <f>IFERROR(AVERAGE(I114:I117),0)</f>
        <v>18710</v>
      </c>
      <c r="J118" s="14">
        <f>IFERROR(AVERAGE(J114:J117),0)</f>
        <v>19270</v>
      </c>
      <c r="K118" s="14">
        <f>IFERROR((K114/I118),0)</f>
        <v>1.044895777659006</v>
      </c>
      <c r="L118" s="14">
        <f>IFERROR((L114/J118),0)</f>
        <v>1.0145303580695382</v>
      </c>
      <c r="M118" s="14">
        <f>IFERROR(AVERAGE(M114:M117),0)</f>
        <v>91830</v>
      </c>
      <c r="N118" s="14">
        <f>IFERROR((N114/M118),0)</f>
        <v>1.0116519655885876</v>
      </c>
    </row>
    <row r="119" spans="1:20" x14ac:dyDescent="0.3">
      <c r="C119" s="13"/>
      <c r="D119" s="13"/>
      <c r="E119" s="13"/>
      <c r="F119" s="13"/>
      <c r="G119" s="13"/>
      <c r="H119" s="14"/>
      <c r="I119" s="13"/>
      <c r="J119" s="13"/>
      <c r="K119" s="13"/>
      <c r="L119" s="14"/>
      <c r="M119" s="13"/>
      <c r="N119" s="13"/>
    </row>
    <row r="120" spans="1:20" x14ac:dyDescent="0.3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20" x14ac:dyDescent="0.3">
      <c r="A121">
        <v>3.4</v>
      </c>
      <c r="B121">
        <v>4</v>
      </c>
      <c r="C121" s="11">
        <v>11800</v>
      </c>
      <c r="D121" s="12">
        <f>D114</f>
        <v>11620</v>
      </c>
      <c r="E121" s="11">
        <v>21200</v>
      </c>
      <c r="F121" s="11">
        <v>21140</v>
      </c>
      <c r="G121" s="12">
        <f>G114</f>
        <v>21090</v>
      </c>
      <c r="H121" s="12">
        <f>H114</f>
        <v>21090</v>
      </c>
      <c r="I121" s="11"/>
      <c r="J121" s="11">
        <v>19800</v>
      </c>
      <c r="K121" s="12">
        <f>K114</f>
        <v>19550</v>
      </c>
      <c r="L121" s="12">
        <f>L114</f>
        <v>19550</v>
      </c>
      <c r="M121" s="11"/>
      <c r="N121" s="12">
        <f>N114</f>
        <v>92900</v>
      </c>
    </row>
    <row r="122" spans="1:20" x14ac:dyDescent="0.3">
      <c r="A122">
        <v>3.4</v>
      </c>
      <c r="B122">
        <v>3.9</v>
      </c>
      <c r="C122" s="11">
        <v>11680</v>
      </c>
      <c r="D122" s="13"/>
      <c r="E122" s="11"/>
      <c r="F122" s="11">
        <v>21360</v>
      </c>
      <c r="G122" s="13"/>
      <c r="H122" s="13"/>
      <c r="I122" s="11">
        <v>18900</v>
      </c>
      <c r="J122" s="11">
        <v>19540</v>
      </c>
      <c r="K122" s="13"/>
      <c r="L122" s="13"/>
      <c r="M122" s="11"/>
      <c r="N122" s="13"/>
    </row>
    <row r="123" spans="1:20" x14ac:dyDescent="0.3">
      <c r="A123">
        <v>3.4</v>
      </c>
      <c r="B123">
        <v>4.0999999999999996</v>
      </c>
      <c r="C123" s="11">
        <v>11760</v>
      </c>
      <c r="D123" s="13"/>
      <c r="E123" s="11"/>
      <c r="F123" s="11">
        <v>21180</v>
      </c>
      <c r="G123" s="13"/>
      <c r="H123" s="13"/>
      <c r="I123" s="11">
        <v>19060</v>
      </c>
      <c r="J123" s="11">
        <v>19580</v>
      </c>
      <c r="K123" s="13"/>
      <c r="L123" s="13"/>
      <c r="M123" s="11"/>
      <c r="N123" s="13"/>
    </row>
    <row r="124" spans="1:20" x14ac:dyDescent="0.3">
      <c r="A124">
        <v>3.4</v>
      </c>
      <c r="B124">
        <v>4</v>
      </c>
      <c r="C124" s="11"/>
      <c r="D124" s="13"/>
      <c r="E124" s="11"/>
      <c r="F124" s="11"/>
      <c r="G124" s="13"/>
      <c r="H124" s="13"/>
      <c r="I124" s="11"/>
      <c r="J124" s="11"/>
      <c r="K124" s="13"/>
      <c r="L124" s="13"/>
      <c r="M124" s="11"/>
      <c r="N124" s="13"/>
    </row>
    <row r="125" spans="1:20" x14ac:dyDescent="0.3">
      <c r="A125" t="s">
        <v>15</v>
      </c>
      <c r="B125" t="s">
        <v>15</v>
      </c>
      <c r="C125" s="14">
        <f>IFERROR(AVERAGE(C121:C124),0)</f>
        <v>11746.666666666666</v>
      </c>
      <c r="D125" s="14">
        <f>IFERROR((D121/C125),0)</f>
        <v>0.98921679909194105</v>
      </c>
      <c r="E125" s="14">
        <f>IFERROR(AVERAGE(E121:E124),0)</f>
        <v>21200</v>
      </c>
      <c r="F125" s="14">
        <f>IFERROR(AVERAGE(F121:F124),0)</f>
        <v>21226.666666666668</v>
      </c>
      <c r="G125" s="14">
        <f>IFERROR((G121/E125),0)</f>
        <v>0.99481132075471701</v>
      </c>
      <c r="H125" s="14">
        <f>IFERROR((H121/F125),0)</f>
        <v>0.99356155778894462</v>
      </c>
      <c r="I125" s="14">
        <f>IFERROR(AVERAGE(I121:I124),0)</f>
        <v>18980</v>
      </c>
      <c r="J125" s="14">
        <f>IFERROR(AVERAGE(J121:J124),0)</f>
        <v>19640</v>
      </c>
      <c r="K125" s="14">
        <f>IFERROR((K121/I125),0)</f>
        <v>1.030031612223393</v>
      </c>
      <c r="L125" s="14">
        <f>IFERROR((L121/J125),0)</f>
        <v>0.99541751527494904</v>
      </c>
      <c r="M125" s="14">
        <f>IFERROR(AVERAGE(M121:M124),0)</f>
        <v>0</v>
      </c>
      <c r="N125" s="14">
        <f>IFERROR((N121/M125),0)</f>
        <v>0</v>
      </c>
    </row>
    <row r="126" spans="1:20" x14ac:dyDescent="0.3">
      <c r="H126" s="1"/>
      <c r="L126" s="1"/>
    </row>
    <row r="131" spans="1:22" x14ac:dyDescent="0.3">
      <c r="A131" s="63" t="s">
        <v>25</v>
      </c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1" t="s">
        <v>23</v>
      </c>
      <c r="P131" s="1"/>
      <c r="Q131" s="1"/>
      <c r="R131" s="1"/>
      <c r="S131" s="1"/>
      <c r="T131" s="1"/>
      <c r="U131" s="1"/>
      <c r="V131" s="1"/>
    </row>
    <row r="132" spans="1:22" x14ac:dyDescent="0.3">
      <c r="A132" t="s">
        <v>3</v>
      </c>
      <c r="B132" t="s">
        <v>3</v>
      </c>
      <c r="C132" s="3" t="s">
        <v>4</v>
      </c>
      <c r="D132" s="3" t="s">
        <v>5</v>
      </c>
      <c r="E132" s="4" t="s">
        <v>6</v>
      </c>
      <c r="F132" s="4"/>
      <c r="G132" s="4" t="s">
        <v>5</v>
      </c>
      <c r="H132" s="4"/>
      <c r="I132" s="3" t="s">
        <v>7</v>
      </c>
      <c r="J132" s="3"/>
      <c r="K132" s="3" t="s">
        <v>5</v>
      </c>
      <c r="L132" s="3"/>
      <c r="M132" s="4" t="s">
        <v>8</v>
      </c>
      <c r="N132" s="4" t="s">
        <v>9</v>
      </c>
      <c r="P132" t="s">
        <v>2</v>
      </c>
    </row>
    <row r="133" spans="1:22" x14ac:dyDescent="0.3">
      <c r="A133">
        <v>1.7</v>
      </c>
      <c r="B133">
        <v>1.3</v>
      </c>
      <c r="C133" s="11">
        <v>11660</v>
      </c>
      <c r="D133" s="12">
        <v>11620</v>
      </c>
      <c r="E133" s="11">
        <v>21140</v>
      </c>
      <c r="F133" s="11">
        <v>20940</v>
      </c>
      <c r="G133" s="12">
        <v>21090</v>
      </c>
      <c r="H133" s="12">
        <v>21090</v>
      </c>
      <c r="I133" s="11">
        <v>18640</v>
      </c>
      <c r="J133" s="11">
        <v>19320</v>
      </c>
      <c r="K133" s="12">
        <v>19550</v>
      </c>
      <c r="L133" s="12">
        <v>19550</v>
      </c>
      <c r="M133" s="11">
        <v>91700</v>
      </c>
      <c r="N133" s="12">
        <v>92900</v>
      </c>
      <c r="P133" s="15"/>
      <c r="Q133" s="16"/>
      <c r="R133" s="16"/>
      <c r="S133" s="16"/>
      <c r="T133" s="16"/>
    </row>
    <row r="134" spans="1:22" x14ac:dyDescent="0.3">
      <c r="A134">
        <v>1.7</v>
      </c>
      <c r="B134">
        <v>1.3</v>
      </c>
      <c r="C134" s="11">
        <v>11640</v>
      </c>
      <c r="D134" s="13"/>
      <c r="E134" s="11">
        <v>21260</v>
      </c>
      <c r="F134" s="11">
        <v>21020</v>
      </c>
      <c r="G134" s="13"/>
      <c r="H134" s="13"/>
      <c r="I134" s="11">
        <v>18720</v>
      </c>
      <c r="J134" s="11">
        <v>19340</v>
      </c>
      <c r="K134" s="13"/>
      <c r="L134" s="13"/>
      <c r="M134" s="11">
        <v>91980</v>
      </c>
      <c r="N134" s="13"/>
      <c r="P134" s="16" t="s">
        <v>4</v>
      </c>
      <c r="Q134" s="16" t="s">
        <v>10</v>
      </c>
      <c r="R134" s="16"/>
      <c r="S134" s="16"/>
      <c r="T134" s="16"/>
    </row>
    <row r="135" spans="1:22" x14ac:dyDescent="0.3">
      <c r="A135">
        <v>1.7</v>
      </c>
      <c r="B135">
        <v>1.4</v>
      </c>
      <c r="C135" s="11">
        <v>11740</v>
      </c>
      <c r="D135" s="13"/>
      <c r="E135" s="11">
        <v>21300</v>
      </c>
      <c r="F135" s="11">
        <v>20700</v>
      </c>
      <c r="G135" s="13"/>
      <c r="H135" s="13"/>
      <c r="I135" s="11">
        <v>18580</v>
      </c>
      <c r="J135" s="11">
        <v>19260</v>
      </c>
      <c r="K135" s="13"/>
      <c r="L135" s="13"/>
      <c r="M135" s="11">
        <v>91580</v>
      </c>
      <c r="N135" s="13"/>
      <c r="P135" s="15"/>
      <c r="Q135" s="16"/>
      <c r="R135" s="16"/>
      <c r="S135" s="16"/>
      <c r="T135" s="16"/>
    </row>
    <row r="136" spans="1:22" x14ac:dyDescent="0.3">
      <c r="A136">
        <v>1.7</v>
      </c>
      <c r="B136">
        <v>1.4</v>
      </c>
      <c r="C136" s="11">
        <v>11600</v>
      </c>
      <c r="D136" s="13"/>
      <c r="E136" s="11">
        <v>21300</v>
      </c>
      <c r="F136" s="11">
        <v>20920</v>
      </c>
      <c r="G136" s="13"/>
      <c r="H136" s="13"/>
      <c r="I136" s="11">
        <v>18680</v>
      </c>
      <c r="J136" s="11">
        <v>19320</v>
      </c>
      <c r="K136" s="13"/>
      <c r="L136" s="13"/>
      <c r="M136" s="11">
        <v>91820</v>
      </c>
      <c r="N136" s="13"/>
      <c r="P136" s="16" t="s">
        <v>11</v>
      </c>
      <c r="Q136" s="16" t="s">
        <v>12</v>
      </c>
      <c r="R136" s="16"/>
      <c r="S136" s="16"/>
      <c r="T136" s="16"/>
    </row>
    <row r="137" spans="1:22" x14ac:dyDescent="0.3">
      <c r="A137" t="s">
        <v>15</v>
      </c>
      <c r="B137" t="s">
        <v>15</v>
      </c>
      <c r="C137" s="14">
        <f>IFERROR(AVERAGE(C133:C136),0)</f>
        <v>11660</v>
      </c>
      <c r="D137" s="14">
        <f>IFERROR((D133/C137),0)</f>
        <v>0.99656946826758153</v>
      </c>
      <c r="E137" s="14">
        <f>IFERROR(AVERAGE(E133:E136),0)</f>
        <v>21250</v>
      </c>
      <c r="F137" s="14">
        <f>IFERROR(AVERAGE(F133:F136),0)</f>
        <v>20895</v>
      </c>
      <c r="G137" s="14">
        <f>IFERROR((G133/E137),0)</f>
        <v>0.9924705882352941</v>
      </c>
      <c r="H137" s="14">
        <f>IFERROR((H133/F137),0)</f>
        <v>1.0093323761665469</v>
      </c>
      <c r="I137" s="14">
        <f>IFERROR(AVERAGE(I133:I136),0)</f>
        <v>18655</v>
      </c>
      <c r="J137" s="14">
        <f>IFERROR(AVERAGE(J133:J136),0)</f>
        <v>19310</v>
      </c>
      <c r="K137" s="14">
        <f>IFERROR((K133/I137),0)</f>
        <v>1.0479764138300725</v>
      </c>
      <c r="L137" s="14">
        <f>IFERROR((L133/J137),0)</f>
        <v>1.0124287933713103</v>
      </c>
      <c r="M137" s="14">
        <f>IFERROR(AVERAGE(M133:M136),0)</f>
        <v>91770</v>
      </c>
      <c r="N137" s="14">
        <f>IFERROR((N133/M137),0)</f>
        <v>1.0123133921760925</v>
      </c>
      <c r="P137" s="15"/>
      <c r="Q137" s="16" t="s">
        <v>13</v>
      </c>
      <c r="R137" s="15">
        <f>P137/2</f>
        <v>0</v>
      </c>
      <c r="S137" s="16" t="s">
        <v>14</v>
      </c>
      <c r="T137" s="15">
        <f>P137/2</f>
        <v>0</v>
      </c>
    </row>
    <row r="138" spans="1:22" x14ac:dyDescent="0.3">
      <c r="C138" s="13"/>
      <c r="D138" s="13"/>
      <c r="E138" s="13"/>
      <c r="F138" s="13"/>
      <c r="G138" s="13"/>
      <c r="H138" s="14"/>
      <c r="I138" s="13"/>
      <c r="J138" s="13"/>
      <c r="K138" s="13"/>
      <c r="L138" s="14"/>
      <c r="M138" s="13"/>
      <c r="N138" s="13"/>
      <c r="P138" s="16" t="s">
        <v>16</v>
      </c>
      <c r="Q138" s="16" t="s">
        <v>17</v>
      </c>
      <c r="R138" s="16"/>
      <c r="S138" s="16"/>
      <c r="T138" s="16"/>
    </row>
    <row r="139" spans="1:22" x14ac:dyDescent="0.3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P139" s="15"/>
      <c r="Q139" s="16" t="s">
        <v>18</v>
      </c>
      <c r="R139" s="15">
        <f>P139/2</f>
        <v>0</v>
      </c>
      <c r="S139" s="16" t="s">
        <v>19</v>
      </c>
      <c r="T139" s="15">
        <f>P139/2</f>
        <v>0</v>
      </c>
    </row>
    <row r="140" spans="1:22" x14ac:dyDescent="0.3">
      <c r="A140">
        <v>2.7</v>
      </c>
      <c r="B140">
        <v>3</v>
      </c>
      <c r="C140" s="11">
        <v>11660</v>
      </c>
      <c r="D140" s="12">
        <f>D133</f>
        <v>11620</v>
      </c>
      <c r="E140" s="11">
        <v>21340</v>
      </c>
      <c r="F140" s="11">
        <v>20900</v>
      </c>
      <c r="G140" s="12">
        <f>G133</f>
        <v>21090</v>
      </c>
      <c r="H140" s="12">
        <f>H133</f>
        <v>21090</v>
      </c>
      <c r="I140" s="11">
        <v>18720</v>
      </c>
      <c r="J140" s="11">
        <v>19280</v>
      </c>
      <c r="K140" s="12">
        <f>K133</f>
        <v>19550</v>
      </c>
      <c r="L140" s="12">
        <f>L133</f>
        <v>19550</v>
      </c>
      <c r="M140" s="11">
        <v>91900</v>
      </c>
      <c r="N140" s="12">
        <f>N133</f>
        <v>92900</v>
      </c>
      <c r="P140" t="s">
        <v>20</v>
      </c>
      <c r="Q140" t="s">
        <v>21</v>
      </c>
    </row>
    <row r="141" spans="1:22" x14ac:dyDescent="0.3">
      <c r="A141">
        <v>2.7</v>
      </c>
      <c r="B141">
        <v>3</v>
      </c>
      <c r="C141" s="11">
        <v>11680</v>
      </c>
      <c r="D141" s="13"/>
      <c r="E141" s="11">
        <v>21380</v>
      </c>
      <c r="F141" s="11">
        <v>20900</v>
      </c>
      <c r="G141" s="13"/>
      <c r="H141" s="13"/>
      <c r="I141" s="11">
        <v>18700</v>
      </c>
      <c r="J141" s="11">
        <v>19280</v>
      </c>
      <c r="K141" s="13"/>
      <c r="L141" s="13"/>
      <c r="M141" s="11">
        <v>91940</v>
      </c>
      <c r="N141" s="13"/>
    </row>
    <row r="142" spans="1:22" x14ac:dyDescent="0.3">
      <c r="A142">
        <v>2.7</v>
      </c>
      <c r="B142">
        <v>3</v>
      </c>
      <c r="C142" s="11">
        <v>11620</v>
      </c>
      <c r="D142" s="13"/>
      <c r="E142" s="11">
        <v>21340</v>
      </c>
      <c r="F142" s="11">
        <v>20840</v>
      </c>
      <c r="G142" s="13"/>
      <c r="H142" s="13"/>
      <c r="I142" s="11">
        <v>18660</v>
      </c>
      <c r="J142" s="11">
        <v>19280</v>
      </c>
      <c r="K142" s="13"/>
      <c r="L142" s="13"/>
      <c r="M142" s="11">
        <v>91740</v>
      </c>
      <c r="N142" s="13"/>
    </row>
    <row r="143" spans="1:22" x14ac:dyDescent="0.3">
      <c r="A143">
        <v>2.7</v>
      </c>
      <c r="B143">
        <v>3</v>
      </c>
      <c r="C143" s="11">
        <v>11540</v>
      </c>
      <c r="D143" s="13"/>
      <c r="E143" s="11">
        <v>21460</v>
      </c>
      <c r="F143" s="11">
        <v>20740</v>
      </c>
      <c r="G143" s="13"/>
      <c r="H143" s="13"/>
      <c r="I143" s="11">
        <v>18760</v>
      </c>
      <c r="J143" s="11">
        <v>19240</v>
      </c>
      <c r="K143" s="13"/>
      <c r="L143" s="13"/>
      <c r="M143" s="11">
        <v>91740</v>
      </c>
      <c r="N143" s="13"/>
    </row>
    <row r="144" spans="1:22" x14ac:dyDescent="0.3">
      <c r="A144" t="s">
        <v>15</v>
      </c>
      <c r="B144" t="s">
        <v>15</v>
      </c>
      <c r="C144" s="14">
        <f>IFERROR(AVERAGE(C140:C143),0)</f>
        <v>11625</v>
      </c>
      <c r="D144" s="14">
        <f>IFERROR((D140/C144),0)</f>
        <v>0.99956989247311823</v>
      </c>
      <c r="E144" s="14">
        <f>IFERROR(AVERAGE(E140:E143),0)</f>
        <v>21380</v>
      </c>
      <c r="F144" s="14">
        <f>IFERROR(AVERAGE(F140:F143),0)</f>
        <v>20845</v>
      </c>
      <c r="G144" s="14">
        <f>IFERROR((G140/E144),0)</f>
        <v>0.98643592142188963</v>
      </c>
      <c r="H144" s="14">
        <f>IFERROR((H140/F144),0)</f>
        <v>1.0117534180858718</v>
      </c>
      <c r="I144" s="14">
        <f>IFERROR(AVERAGE(I140:I143),0)</f>
        <v>18710</v>
      </c>
      <c r="J144" s="14">
        <f>IFERROR(AVERAGE(J140:J143),0)</f>
        <v>19270</v>
      </c>
      <c r="K144" s="14">
        <f>IFERROR((K140/I144),0)</f>
        <v>1.044895777659006</v>
      </c>
      <c r="L144" s="14">
        <f>IFERROR((L140/J144),0)</f>
        <v>1.0145303580695382</v>
      </c>
      <c r="M144" s="14">
        <f>IFERROR(AVERAGE(M140:M143),0)</f>
        <v>91830</v>
      </c>
      <c r="N144" s="14">
        <f>IFERROR((N140/M144),0)</f>
        <v>1.0116519655885876</v>
      </c>
    </row>
    <row r="145" spans="1:14" x14ac:dyDescent="0.3">
      <c r="C145" s="13"/>
      <c r="D145" s="13"/>
      <c r="E145" s="13"/>
      <c r="F145" s="13"/>
      <c r="G145" s="13"/>
      <c r="H145" s="14"/>
      <c r="I145" s="13"/>
      <c r="J145" s="13"/>
      <c r="K145" s="13"/>
      <c r="L145" s="14"/>
      <c r="M145" s="13"/>
      <c r="N145" s="13"/>
    </row>
    <row r="146" spans="1:14" x14ac:dyDescent="0.3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 x14ac:dyDescent="0.3">
      <c r="A147">
        <v>3.4</v>
      </c>
      <c r="B147">
        <v>4</v>
      </c>
      <c r="C147" s="11">
        <v>11800</v>
      </c>
      <c r="D147" s="12">
        <f>D140</f>
        <v>11620</v>
      </c>
      <c r="E147" s="11">
        <v>21200</v>
      </c>
      <c r="F147" s="11">
        <v>21140</v>
      </c>
      <c r="G147" s="12">
        <f>G140</f>
        <v>21090</v>
      </c>
      <c r="H147" s="12">
        <f>H140</f>
        <v>21090</v>
      </c>
      <c r="I147" s="11"/>
      <c r="J147" s="11">
        <v>19800</v>
      </c>
      <c r="K147" s="12">
        <f>K140</f>
        <v>19550</v>
      </c>
      <c r="L147" s="12">
        <f>L140</f>
        <v>19550</v>
      </c>
      <c r="M147" s="11"/>
      <c r="N147" s="12">
        <f>N140</f>
        <v>92900</v>
      </c>
    </row>
    <row r="148" spans="1:14" x14ac:dyDescent="0.3">
      <c r="A148">
        <v>3.4</v>
      </c>
      <c r="B148">
        <v>3.9</v>
      </c>
      <c r="C148" s="11">
        <v>11680</v>
      </c>
      <c r="D148" s="13"/>
      <c r="E148" s="11"/>
      <c r="F148" s="11">
        <v>21360</v>
      </c>
      <c r="G148" s="13"/>
      <c r="H148" s="13"/>
      <c r="I148" s="11">
        <v>18900</v>
      </c>
      <c r="J148" s="11">
        <v>19540</v>
      </c>
      <c r="K148" s="13"/>
      <c r="L148" s="13"/>
      <c r="M148" s="11"/>
      <c r="N148" s="13"/>
    </row>
    <row r="149" spans="1:14" x14ac:dyDescent="0.3">
      <c r="A149">
        <v>3.4</v>
      </c>
      <c r="B149">
        <v>4.0999999999999996</v>
      </c>
      <c r="C149" s="11">
        <v>11760</v>
      </c>
      <c r="D149" s="13"/>
      <c r="E149" s="11"/>
      <c r="F149" s="11">
        <v>21180</v>
      </c>
      <c r="G149" s="13"/>
      <c r="H149" s="13"/>
      <c r="I149" s="11">
        <v>19060</v>
      </c>
      <c r="J149" s="11">
        <v>19580</v>
      </c>
      <c r="K149" s="13"/>
      <c r="L149" s="13"/>
      <c r="M149" s="11"/>
      <c r="N149" s="13"/>
    </row>
    <row r="150" spans="1:14" x14ac:dyDescent="0.3">
      <c r="A150">
        <v>3.4</v>
      </c>
      <c r="B150">
        <v>4</v>
      </c>
      <c r="C150" s="11"/>
      <c r="D150" s="13"/>
      <c r="E150" s="11"/>
      <c r="F150" s="11"/>
      <c r="G150" s="13"/>
      <c r="H150" s="13"/>
      <c r="I150" s="11"/>
      <c r="J150" s="11"/>
      <c r="K150" s="13"/>
      <c r="L150" s="13"/>
      <c r="M150" s="11"/>
      <c r="N150" s="13"/>
    </row>
    <row r="151" spans="1:14" x14ac:dyDescent="0.3">
      <c r="A151" t="s">
        <v>15</v>
      </c>
      <c r="B151" t="s">
        <v>15</v>
      </c>
      <c r="C151" s="14">
        <f>IFERROR(AVERAGE(C147:C150),0)</f>
        <v>11746.666666666666</v>
      </c>
      <c r="D151" s="14">
        <f>IFERROR((D147/C151),0)</f>
        <v>0.98921679909194105</v>
      </c>
      <c r="E151" s="14">
        <f>IFERROR(AVERAGE(E147:E150),0)</f>
        <v>21200</v>
      </c>
      <c r="F151" s="14">
        <f>IFERROR(AVERAGE(F147:F150),0)</f>
        <v>21226.666666666668</v>
      </c>
      <c r="G151" s="14">
        <f>IFERROR((G147/E151),0)</f>
        <v>0.99481132075471701</v>
      </c>
      <c r="H151" s="14">
        <f>IFERROR((H147/F151),0)</f>
        <v>0.99356155778894462</v>
      </c>
      <c r="I151" s="14">
        <f>IFERROR(AVERAGE(I147:I150),0)</f>
        <v>18980</v>
      </c>
      <c r="J151" s="14">
        <f>IFERROR(AVERAGE(J147:J150),0)</f>
        <v>19640</v>
      </c>
      <c r="K151" s="14">
        <f>IFERROR((K147/I151),0)</f>
        <v>1.030031612223393</v>
      </c>
      <c r="L151" s="14">
        <f>IFERROR((L147/J151),0)</f>
        <v>0.99541751527494904</v>
      </c>
      <c r="M151" s="14">
        <f>IFERROR(AVERAGE(M147:M150),0)</f>
        <v>0</v>
      </c>
      <c r="N151" s="14">
        <f>IFERROR((N147/M151),0)</f>
        <v>0</v>
      </c>
    </row>
    <row r="152" spans="1:14" x14ac:dyDescent="0.3">
      <c r="H152" s="1"/>
      <c r="L152" s="1"/>
    </row>
    <row r="156" spans="1:14" ht="16.2" thickBot="1" x14ac:dyDescent="0.35">
      <c r="B156" s="20" t="s">
        <v>26</v>
      </c>
      <c r="C156" s="20"/>
      <c r="D156" s="64"/>
      <c r="E156" s="64"/>
      <c r="F156" s="64"/>
      <c r="G156" s="64"/>
      <c r="H156" s="64"/>
    </row>
    <row r="157" spans="1:14" ht="16.8" thickTop="1" thickBot="1" x14ac:dyDescent="0.35">
      <c r="B157" s="20" t="s">
        <v>27</v>
      </c>
      <c r="C157" s="20"/>
      <c r="D157" s="65"/>
      <c r="E157" s="65"/>
      <c r="F157" s="65"/>
      <c r="G157" s="65"/>
      <c r="H157" s="65"/>
    </row>
    <row r="158" spans="1:14" ht="16.8" thickTop="1" thickBot="1" x14ac:dyDescent="0.35">
      <c r="B158" s="30" t="s">
        <v>28</v>
      </c>
      <c r="C158" s="30"/>
      <c r="D158" s="65"/>
      <c r="E158" s="65"/>
      <c r="F158" s="65"/>
      <c r="G158" s="65"/>
      <c r="H158" s="65"/>
    </row>
    <row r="159" spans="1:14" ht="16.8" thickTop="1" thickBot="1" x14ac:dyDescent="0.35">
      <c r="B159" s="20" t="s">
        <v>29</v>
      </c>
      <c r="C159" s="20"/>
      <c r="D159" s="65"/>
      <c r="E159" s="65"/>
      <c r="F159" s="65"/>
      <c r="G159" s="65"/>
      <c r="H159" s="65"/>
    </row>
    <row r="160" spans="1:14" ht="16.8" thickTop="1" thickBot="1" x14ac:dyDescent="0.35">
      <c r="B160" s="20" t="s">
        <v>30</v>
      </c>
      <c r="C160" s="20"/>
      <c r="D160" s="65"/>
      <c r="E160" s="65"/>
      <c r="F160" s="65"/>
      <c r="G160" s="65"/>
      <c r="H160" s="65"/>
    </row>
    <row r="161" spans="2:2" ht="15" thickTop="1" x14ac:dyDescent="0.3">
      <c r="B161" s="10" t="s">
        <v>31</v>
      </c>
    </row>
  </sheetData>
  <mergeCells count="19">
    <mergeCell ref="B159:C159"/>
    <mergeCell ref="D159:H159"/>
    <mergeCell ref="B160:C160"/>
    <mergeCell ref="D160:H160"/>
    <mergeCell ref="B157:C157"/>
    <mergeCell ref="D157:H157"/>
    <mergeCell ref="B158:C158"/>
    <mergeCell ref="D158:H158"/>
    <mergeCell ref="B156:C156"/>
    <mergeCell ref="D156:H156"/>
    <mergeCell ref="A2:N2"/>
    <mergeCell ref="A26:N26"/>
    <mergeCell ref="A52:N52"/>
    <mergeCell ref="P14:U14"/>
    <mergeCell ref="P15:U15"/>
    <mergeCell ref="A1:N1"/>
    <mergeCell ref="A105:N105"/>
    <mergeCell ref="A131:N131"/>
    <mergeCell ref="A78:N78"/>
  </mergeCells>
  <hyperlinks>
    <hyperlink ref="B161" r:id="rId1" xr:uid="{9E6A838B-E29C-4F7C-8634-55F6A0C4ADC3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A2E2-E9A6-4107-8841-ECCBC832E043}">
  <dimension ref="A1:V158"/>
  <sheetViews>
    <sheetView topLeftCell="A79" workbookViewId="0">
      <selection activeCell="P163" sqref="P163"/>
    </sheetView>
  </sheetViews>
  <sheetFormatPr defaultRowHeight="14.4" x14ac:dyDescent="0.3"/>
  <cols>
    <col min="1" max="1" width="20" bestFit="1" customWidth="1"/>
    <col min="2" max="3" width="9" hidden="1" customWidth="1"/>
    <col min="4" max="11" width="8" hidden="1" customWidth="1"/>
    <col min="12" max="13" width="9" bestFit="1" customWidth="1"/>
    <col min="15" max="15" width="13.88671875" bestFit="1" customWidth="1"/>
    <col min="16" max="16" width="64.109375" customWidth="1"/>
    <col min="17" max="17" width="10.33203125" bestFit="1" customWidth="1"/>
    <col min="18" max="18" width="7.21875" bestFit="1" customWidth="1"/>
    <col min="19" max="19" width="10.33203125" bestFit="1" customWidth="1"/>
  </cols>
  <sheetData>
    <row r="1" spans="1:22" x14ac:dyDescent="0.3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 t="s">
        <v>1</v>
      </c>
      <c r="P1" s="1"/>
      <c r="Q1" s="1"/>
      <c r="R1" s="1"/>
      <c r="S1" s="1"/>
      <c r="T1" s="1"/>
      <c r="U1" s="1"/>
      <c r="V1" s="1"/>
    </row>
    <row r="2" spans="1:22" x14ac:dyDescent="0.3">
      <c r="A2" t="s">
        <v>3</v>
      </c>
      <c r="B2" s="3" t="s">
        <v>4</v>
      </c>
      <c r="C2" s="3" t="s">
        <v>5</v>
      </c>
      <c r="D2" s="4" t="s">
        <v>6</v>
      </c>
      <c r="E2" s="4"/>
      <c r="F2" s="4" t="s">
        <v>5</v>
      </c>
      <c r="G2" s="4"/>
      <c r="H2" s="3" t="s">
        <v>7</v>
      </c>
      <c r="I2" s="3"/>
      <c r="J2" s="3" t="s">
        <v>5</v>
      </c>
      <c r="K2" s="3"/>
      <c r="L2" s="4" t="s">
        <v>8</v>
      </c>
      <c r="M2" s="4" t="s">
        <v>9</v>
      </c>
      <c r="O2" s="16" t="s">
        <v>2</v>
      </c>
      <c r="P2" s="16"/>
      <c r="Q2" s="16"/>
      <c r="R2" s="16"/>
      <c r="S2" s="16"/>
    </row>
    <row r="3" spans="1:22" x14ac:dyDescent="0.3">
      <c r="A3">
        <v>1.3</v>
      </c>
      <c r="B3" s="11">
        <v>10040</v>
      </c>
      <c r="C3" s="12">
        <v>10200</v>
      </c>
      <c r="D3" s="11">
        <v>4600</v>
      </c>
      <c r="E3" s="11">
        <v>4660</v>
      </c>
      <c r="F3" s="12">
        <v>4950</v>
      </c>
      <c r="G3" s="12">
        <v>4950</v>
      </c>
      <c r="H3" s="11">
        <v>2160</v>
      </c>
      <c r="I3" s="11">
        <v>2680</v>
      </c>
      <c r="J3" s="12">
        <v>3100</v>
      </c>
      <c r="K3" s="12">
        <v>3100</v>
      </c>
      <c r="L3" s="11">
        <v>24140</v>
      </c>
      <c r="M3" s="12">
        <v>26300</v>
      </c>
      <c r="O3" s="15"/>
      <c r="P3" s="16"/>
      <c r="Q3" s="16"/>
      <c r="R3" s="16"/>
      <c r="S3" s="16"/>
    </row>
    <row r="4" spans="1:22" x14ac:dyDescent="0.3">
      <c r="A4">
        <v>1.3</v>
      </c>
      <c r="B4" s="11">
        <v>10060</v>
      </c>
      <c r="C4" s="13"/>
      <c r="D4" s="11">
        <v>4660</v>
      </c>
      <c r="E4" s="11">
        <v>4680</v>
      </c>
      <c r="F4" s="13"/>
      <c r="G4" s="13"/>
      <c r="H4" s="11">
        <v>2180</v>
      </c>
      <c r="I4" s="11">
        <v>2700</v>
      </c>
      <c r="J4" s="13"/>
      <c r="K4" s="13"/>
      <c r="L4" s="11">
        <v>24280</v>
      </c>
      <c r="M4" s="13"/>
      <c r="O4" s="16" t="s">
        <v>4</v>
      </c>
      <c r="P4" s="16" t="s">
        <v>10</v>
      </c>
      <c r="Q4" s="16"/>
      <c r="R4" s="16"/>
      <c r="S4" s="16"/>
    </row>
    <row r="5" spans="1:22" x14ac:dyDescent="0.3">
      <c r="A5">
        <v>1.4</v>
      </c>
      <c r="B5" s="11">
        <v>10140</v>
      </c>
      <c r="C5" s="13"/>
      <c r="D5" s="11">
        <v>4580</v>
      </c>
      <c r="E5" s="11">
        <v>4740</v>
      </c>
      <c r="F5" s="13"/>
      <c r="G5" s="13"/>
      <c r="H5" s="11">
        <v>2140</v>
      </c>
      <c r="I5" s="11">
        <v>2660</v>
      </c>
      <c r="J5" s="13"/>
      <c r="K5" s="13"/>
      <c r="L5" s="11">
        <v>24160</v>
      </c>
      <c r="M5" s="13"/>
      <c r="O5" s="15">
        <f>'Axle Cal'!P5</f>
        <v>10200</v>
      </c>
      <c r="P5" s="16"/>
      <c r="Q5" s="16"/>
      <c r="R5" s="16"/>
      <c r="S5" s="16"/>
    </row>
    <row r="6" spans="1:22" x14ac:dyDescent="0.3">
      <c r="A6">
        <v>1.4</v>
      </c>
      <c r="B6" s="11">
        <v>10020</v>
      </c>
      <c r="C6" s="13"/>
      <c r="D6" s="11">
        <v>4660</v>
      </c>
      <c r="E6" s="11">
        <v>4680</v>
      </c>
      <c r="F6" s="13"/>
      <c r="G6" s="13"/>
      <c r="H6" s="11">
        <v>2160</v>
      </c>
      <c r="I6" s="11">
        <v>2660</v>
      </c>
      <c r="J6" s="13"/>
      <c r="K6" s="13"/>
      <c r="L6" s="11">
        <v>24180</v>
      </c>
      <c r="M6" s="13"/>
      <c r="O6" s="16" t="s">
        <v>11</v>
      </c>
      <c r="P6" s="16" t="s">
        <v>12</v>
      </c>
      <c r="Q6" s="16"/>
      <c r="R6" s="16"/>
      <c r="S6" s="16"/>
    </row>
    <row r="7" spans="1:22" x14ac:dyDescent="0.3">
      <c r="A7" t="s">
        <v>15</v>
      </c>
      <c r="B7" s="14">
        <f>IFERROR(AVERAGE(B3:B6),0)</f>
        <v>10065</v>
      </c>
      <c r="C7" s="14">
        <f>IFERROR((C3/B7),0)</f>
        <v>1.0134128166915053</v>
      </c>
      <c r="D7" s="14">
        <f>IFERROR(AVERAGE(D3:D6),0)</f>
        <v>4625</v>
      </c>
      <c r="E7" s="14">
        <f>IFERROR(AVERAGE(E3:E6),0)</f>
        <v>4690</v>
      </c>
      <c r="F7" s="14">
        <f>IFERROR((F3/D7),0)</f>
        <v>1.0702702702702702</v>
      </c>
      <c r="G7" s="14">
        <f>IFERROR((G3/E7),0)</f>
        <v>1.0554371002132197</v>
      </c>
      <c r="H7" s="14">
        <f>IFERROR(AVERAGE(H3:H6),0)</f>
        <v>2160</v>
      </c>
      <c r="I7" s="14">
        <f>IFERROR(AVERAGE(I3:I6),0)</f>
        <v>2675</v>
      </c>
      <c r="J7" s="14">
        <f>IFERROR((J3/H7),0)</f>
        <v>1.4351851851851851</v>
      </c>
      <c r="K7" s="14">
        <f>IFERROR((K3/I7),0)</f>
        <v>1.1588785046728971</v>
      </c>
      <c r="L7" s="14">
        <f>IFERROR(AVERAGE(L3:L6),0)</f>
        <v>24190</v>
      </c>
      <c r="M7" s="14">
        <f>IFERROR((M3/L7),0)</f>
        <v>1.0872261264985532</v>
      </c>
      <c r="O7" s="15">
        <f>'Axle Cal'!P32</f>
        <v>38640</v>
      </c>
      <c r="P7" s="16" t="s">
        <v>13</v>
      </c>
      <c r="Q7" s="15">
        <f>O7/2</f>
        <v>19320</v>
      </c>
      <c r="R7" s="16" t="s">
        <v>14</v>
      </c>
      <c r="S7" s="15">
        <f>O7/2</f>
        <v>19320</v>
      </c>
    </row>
    <row r="8" spans="1:22" x14ac:dyDescent="0.3">
      <c r="G8" s="1"/>
      <c r="K8" s="1"/>
      <c r="O8" s="16" t="s">
        <v>16</v>
      </c>
      <c r="P8" s="16" t="s">
        <v>17</v>
      </c>
      <c r="Q8" s="16"/>
      <c r="R8" s="16"/>
      <c r="S8" s="16"/>
    </row>
    <row r="9" spans="1:22" x14ac:dyDescent="0.3">
      <c r="O9" s="15">
        <f>'Axle Cal'!P34</f>
        <v>39180</v>
      </c>
      <c r="P9" s="16" t="s">
        <v>18</v>
      </c>
      <c r="Q9" s="15">
        <f>O9/2</f>
        <v>19590</v>
      </c>
      <c r="R9" s="16" t="s">
        <v>19</v>
      </c>
      <c r="S9" s="15">
        <f>O9/2</f>
        <v>19590</v>
      </c>
    </row>
    <row r="10" spans="1:22" x14ac:dyDescent="0.3">
      <c r="A10">
        <v>3</v>
      </c>
      <c r="B10" s="11">
        <v>10080</v>
      </c>
      <c r="C10" s="12">
        <v>10200</v>
      </c>
      <c r="D10" s="11">
        <v>4620</v>
      </c>
      <c r="E10" s="11">
        <v>4660</v>
      </c>
      <c r="F10" s="12">
        <v>4950</v>
      </c>
      <c r="G10" s="12">
        <v>4950</v>
      </c>
      <c r="H10" s="11">
        <v>2180</v>
      </c>
      <c r="I10" s="11">
        <v>2620</v>
      </c>
      <c r="J10" s="12">
        <v>3100</v>
      </c>
      <c r="K10" s="12">
        <v>3100</v>
      </c>
      <c r="L10" s="11">
        <v>24160</v>
      </c>
      <c r="M10" s="12">
        <v>26300</v>
      </c>
      <c r="O10" s="16" t="s">
        <v>20</v>
      </c>
      <c r="P10" s="16" t="s">
        <v>21</v>
      </c>
      <c r="Q10" s="16"/>
      <c r="R10" s="16"/>
      <c r="S10" s="16"/>
    </row>
    <row r="11" spans="1:22" x14ac:dyDescent="0.3">
      <c r="A11">
        <v>3</v>
      </c>
      <c r="B11" s="11">
        <v>10400</v>
      </c>
      <c r="C11" s="13"/>
      <c r="D11" s="11">
        <v>4640</v>
      </c>
      <c r="E11" s="11">
        <v>4600</v>
      </c>
      <c r="F11" s="13"/>
      <c r="G11" s="13"/>
      <c r="H11" s="11">
        <v>2180</v>
      </c>
      <c r="I11" s="11">
        <v>2620</v>
      </c>
      <c r="J11" s="13"/>
      <c r="K11" s="13"/>
      <c r="L11" s="11">
        <v>24480</v>
      </c>
      <c r="M11" s="13"/>
    </row>
    <row r="12" spans="1:22" x14ac:dyDescent="0.3">
      <c r="A12">
        <v>3</v>
      </c>
      <c r="B12" s="11">
        <v>10420</v>
      </c>
      <c r="C12" s="13"/>
      <c r="D12" s="11">
        <v>4640</v>
      </c>
      <c r="E12" s="11">
        <v>4620</v>
      </c>
      <c r="F12" s="13"/>
      <c r="G12" s="13"/>
      <c r="H12" s="11">
        <v>2220</v>
      </c>
      <c r="I12" s="11">
        <v>2620</v>
      </c>
      <c r="J12" s="13"/>
      <c r="K12" s="13"/>
      <c r="L12" s="11">
        <v>24520</v>
      </c>
      <c r="M12" s="13"/>
    </row>
    <row r="13" spans="1:22" x14ac:dyDescent="0.3">
      <c r="A13">
        <v>3</v>
      </c>
      <c r="B13" s="11">
        <v>10340</v>
      </c>
      <c r="C13" s="13"/>
      <c r="D13" s="11">
        <v>4600</v>
      </c>
      <c r="E13" s="11">
        <v>4600</v>
      </c>
      <c r="F13" s="13"/>
      <c r="G13" s="13"/>
      <c r="H13" s="11">
        <v>2180</v>
      </c>
      <c r="I13" s="11">
        <v>2660</v>
      </c>
      <c r="J13" s="13"/>
      <c r="K13" s="13"/>
      <c r="L13" s="11">
        <v>24380</v>
      </c>
      <c r="M13" s="13"/>
    </row>
    <row r="14" spans="1:22" x14ac:dyDescent="0.3">
      <c r="A14" t="s">
        <v>15</v>
      </c>
      <c r="B14" s="14">
        <f>IFERROR(AVERAGE(B10:B13),0)</f>
        <v>10310</v>
      </c>
      <c r="C14" s="14">
        <f>IFERROR((C10/B14),0)</f>
        <v>0.98933074684772071</v>
      </c>
      <c r="D14" s="14">
        <f>IFERROR(AVERAGE(D10:D13),0)</f>
        <v>4625</v>
      </c>
      <c r="E14" s="14">
        <f>IFERROR(AVERAGE(E10:E13),0)</f>
        <v>4620</v>
      </c>
      <c r="F14" s="14">
        <f>IFERROR((F10/D14),0)</f>
        <v>1.0702702702702702</v>
      </c>
      <c r="G14" s="14">
        <f>IFERROR((G10/E14),0)</f>
        <v>1.0714285714285714</v>
      </c>
      <c r="H14" s="14">
        <f>IFERROR(AVERAGE(H10:H13),0)</f>
        <v>2190</v>
      </c>
      <c r="I14" s="14">
        <f>IFERROR(AVERAGE(I10:I13),0)</f>
        <v>2630</v>
      </c>
      <c r="J14" s="14">
        <f>IFERROR((J10/H14),0)</f>
        <v>1.4155251141552512</v>
      </c>
      <c r="K14" s="14">
        <f>IFERROR((K10/I14),0)</f>
        <v>1.1787072243346008</v>
      </c>
      <c r="L14" s="14">
        <f>IFERROR(AVERAGE(L10:L13),0)</f>
        <v>24385</v>
      </c>
      <c r="M14" s="14">
        <f>IFERROR((M10/L14),0)</f>
        <v>1.0785318843551364</v>
      </c>
    </row>
    <row r="15" spans="1:22" x14ac:dyDescent="0.3">
      <c r="G15" s="1"/>
      <c r="K15" s="1"/>
    </row>
    <row r="17" spans="1:22" x14ac:dyDescent="0.3">
      <c r="A17">
        <v>4</v>
      </c>
      <c r="B17" s="11">
        <v>10320</v>
      </c>
      <c r="C17" s="12">
        <v>10200</v>
      </c>
      <c r="D17" s="11">
        <v>4580</v>
      </c>
      <c r="E17" s="11">
        <v>4560</v>
      </c>
      <c r="F17" s="12">
        <v>4950</v>
      </c>
      <c r="G17" s="12">
        <v>4950</v>
      </c>
      <c r="H17" s="11">
        <v>2080</v>
      </c>
      <c r="I17" s="11">
        <v>2720</v>
      </c>
      <c r="J17" s="12">
        <v>3100</v>
      </c>
      <c r="K17" s="12">
        <v>3100</v>
      </c>
      <c r="L17" s="11">
        <v>24260</v>
      </c>
      <c r="M17" s="12">
        <v>26300</v>
      </c>
    </row>
    <row r="18" spans="1:22" x14ac:dyDescent="0.3">
      <c r="A18">
        <v>3.9</v>
      </c>
      <c r="B18" s="11">
        <v>10340</v>
      </c>
      <c r="C18" s="13"/>
      <c r="D18" s="11">
        <v>4660</v>
      </c>
      <c r="E18" s="11">
        <v>4620</v>
      </c>
      <c r="F18" s="13"/>
      <c r="G18" s="13"/>
      <c r="H18" s="11">
        <v>2060</v>
      </c>
      <c r="I18" s="11">
        <v>2680</v>
      </c>
      <c r="J18" s="13"/>
      <c r="K18" s="13"/>
      <c r="L18" s="11">
        <v>24360</v>
      </c>
      <c r="M18" s="13"/>
    </row>
    <row r="19" spans="1:22" x14ac:dyDescent="0.3">
      <c r="A19">
        <v>4.0999999999999996</v>
      </c>
      <c r="B19" s="11">
        <v>10340</v>
      </c>
      <c r="C19" s="13"/>
      <c r="D19" s="11">
        <v>4580</v>
      </c>
      <c r="E19" s="11">
        <v>4600</v>
      </c>
      <c r="F19" s="13"/>
      <c r="G19" s="13"/>
      <c r="H19" s="11">
        <v>2020</v>
      </c>
      <c r="I19" s="11">
        <v>2740</v>
      </c>
      <c r="J19" s="13"/>
      <c r="K19" s="13"/>
      <c r="L19" s="11">
        <v>24280</v>
      </c>
      <c r="M19" s="13"/>
    </row>
    <row r="20" spans="1:22" x14ac:dyDescent="0.3">
      <c r="A20">
        <v>4</v>
      </c>
      <c r="B20" s="11">
        <v>10300</v>
      </c>
      <c r="C20" s="13"/>
      <c r="D20" s="11">
        <v>4560</v>
      </c>
      <c r="E20" s="11">
        <v>4600</v>
      </c>
      <c r="F20" s="13"/>
      <c r="G20" s="13"/>
      <c r="H20" s="11">
        <v>2080</v>
      </c>
      <c r="I20" s="11">
        <v>2620</v>
      </c>
      <c r="J20" s="13"/>
      <c r="K20" s="13"/>
      <c r="L20" s="11">
        <v>24160</v>
      </c>
      <c r="M20" s="13"/>
    </row>
    <row r="21" spans="1:22" x14ac:dyDescent="0.3">
      <c r="A21" t="s">
        <v>15</v>
      </c>
      <c r="B21" s="14">
        <f>IFERROR(AVERAGE(B17:B20),0)</f>
        <v>10325</v>
      </c>
      <c r="C21" s="14">
        <f>IFERROR((C17/B21),0)</f>
        <v>0.98789346246973364</v>
      </c>
      <c r="D21" s="14">
        <f>IFERROR(AVERAGE(D17:D20),0)</f>
        <v>4595</v>
      </c>
      <c r="E21" s="14">
        <f>IFERROR(AVERAGE(E17:E20),0)</f>
        <v>4595</v>
      </c>
      <c r="F21" s="14">
        <f>IFERROR((F17/D21),0)</f>
        <v>1.0772578890097932</v>
      </c>
      <c r="G21" s="14">
        <f>IFERROR((G17/E21),0)</f>
        <v>1.0772578890097932</v>
      </c>
      <c r="H21" s="14">
        <f>IFERROR(AVERAGE(H17:H20),0)</f>
        <v>2060</v>
      </c>
      <c r="I21" s="14">
        <f>IFERROR(AVERAGE(I17:I20),0)</f>
        <v>2690</v>
      </c>
      <c r="J21" s="14">
        <f>IFERROR((J17/H21),0)</f>
        <v>1.5048543689320388</v>
      </c>
      <c r="K21" s="14">
        <f>IFERROR((K17/I21),0)</f>
        <v>1.1524163568773234</v>
      </c>
      <c r="L21" s="14">
        <f>IFERROR(AVERAGE(L17:L20),0)</f>
        <v>24265</v>
      </c>
      <c r="M21" s="14">
        <f>IFERROR((M17/L21),0)</f>
        <v>1.0838656501133319</v>
      </c>
    </row>
    <row r="22" spans="1:22" x14ac:dyDescent="0.3">
      <c r="G22" s="1"/>
      <c r="K22" s="1"/>
    </row>
    <row r="26" spans="1:22" x14ac:dyDescent="0.3">
      <c r="A26" s="62" t="s">
        <v>32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1" t="s">
        <v>23</v>
      </c>
      <c r="P26" s="1"/>
      <c r="Q26" s="1"/>
      <c r="R26" s="1"/>
      <c r="S26" s="1"/>
      <c r="T26" s="1"/>
      <c r="U26" s="1"/>
      <c r="V26" s="1"/>
    </row>
    <row r="27" spans="1:22" x14ac:dyDescent="0.3">
      <c r="A27" t="s">
        <v>3</v>
      </c>
      <c r="B27" s="3" t="s">
        <v>4</v>
      </c>
      <c r="C27" s="3" t="s">
        <v>5</v>
      </c>
      <c r="D27" s="4" t="s">
        <v>6</v>
      </c>
      <c r="E27" s="4"/>
      <c r="F27" s="4" t="s">
        <v>5</v>
      </c>
      <c r="G27" s="4"/>
      <c r="H27" s="3" t="s">
        <v>7</v>
      </c>
      <c r="I27" s="3"/>
      <c r="J27" s="3" t="s">
        <v>5</v>
      </c>
      <c r="K27" s="3"/>
      <c r="L27" s="4" t="s">
        <v>8</v>
      </c>
      <c r="M27" s="4" t="s">
        <v>9</v>
      </c>
      <c r="O27" s="16" t="s">
        <v>2</v>
      </c>
      <c r="P27" s="16"/>
      <c r="Q27" s="16"/>
      <c r="R27" s="16"/>
      <c r="S27" s="16"/>
    </row>
    <row r="28" spans="1:22" x14ac:dyDescent="0.3">
      <c r="A28">
        <v>1.3</v>
      </c>
      <c r="B28" s="11">
        <v>10040</v>
      </c>
      <c r="C28" s="12">
        <v>10200</v>
      </c>
      <c r="D28" s="11">
        <v>4600</v>
      </c>
      <c r="E28" s="11">
        <v>4660</v>
      </c>
      <c r="F28" s="12">
        <v>4950</v>
      </c>
      <c r="G28" s="12">
        <v>4950</v>
      </c>
      <c r="H28" s="11">
        <v>2160</v>
      </c>
      <c r="I28" s="11">
        <v>2680</v>
      </c>
      <c r="J28" s="12">
        <v>3100</v>
      </c>
      <c r="K28" s="12">
        <v>3100</v>
      </c>
      <c r="L28" s="11">
        <v>24140</v>
      </c>
      <c r="M28" s="12">
        <v>26300</v>
      </c>
      <c r="O28" s="15">
        <v>89580</v>
      </c>
      <c r="P28" s="16"/>
      <c r="Q28" s="16"/>
      <c r="R28" s="16"/>
      <c r="S28" s="16"/>
    </row>
    <row r="29" spans="1:22" x14ac:dyDescent="0.3">
      <c r="A29">
        <v>1.3</v>
      </c>
      <c r="B29" s="11">
        <v>10060</v>
      </c>
      <c r="C29" s="13"/>
      <c r="D29" s="11">
        <v>4660</v>
      </c>
      <c r="E29" s="11">
        <v>4680</v>
      </c>
      <c r="F29" s="13"/>
      <c r="G29" s="13"/>
      <c r="H29" s="11">
        <v>2180</v>
      </c>
      <c r="I29" s="11">
        <v>2700</v>
      </c>
      <c r="J29" s="13"/>
      <c r="K29" s="13"/>
      <c r="L29" s="11">
        <v>24280</v>
      </c>
      <c r="M29" s="13"/>
      <c r="O29" s="16" t="s">
        <v>4</v>
      </c>
      <c r="P29" s="16" t="s">
        <v>10</v>
      </c>
      <c r="Q29" s="16"/>
      <c r="R29" s="16"/>
      <c r="S29" s="16"/>
    </row>
    <row r="30" spans="1:22" x14ac:dyDescent="0.3">
      <c r="A30">
        <v>1.4</v>
      </c>
      <c r="B30" s="11">
        <v>10140</v>
      </c>
      <c r="C30" s="13"/>
      <c r="D30" s="11">
        <v>4580</v>
      </c>
      <c r="E30" s="11">
        <v>4740</v>
      </c>
      <c r="F30" s="13"/>
      <c r="G30" s="13"/>
      <c r="H30" s="11">
        <v>2140</v>
      </c>
      <c r="I30" s="11">
        <v>2660</v>
      </c>
      <c r="J30" s="13"/>
      <c r="K30" s="13"/>
      <c r="L30" s="11">
        <v>24160</v>
      </c>
      <c r="M30" s="13"/>
      <c r="O30" s="15">
        <v>11760</v>
      </c>
      <c r="P30" s="16"/>
      <c r="Q30" s="16"/>
      <c r="R30" s="16"/>
      <c r="S30" s="16"/>
    </row>
    <row r="31" spans="1:22" x14ac:dyDescent="0.3">
      <c r="A31">
        <v>1.4</v>
      </c>
      <c r="B31" s="11">
        <v>10020</v>
      </c>
      <c r="C31" s="13"/>
      <c r="D31" s="11">
        <v>4660</v>
      </c>
      <c r="E31" s="11">
        <v>4680</v>
      </c>
      <c r="F31" s="13"/>
      <c r="G31" s="13"/>
      <c r="H31" s="11">
        <v>2160</v>
      </c>
      <c r="I31" s="11">
        <v>2660</v>
      </c>
      <c r="J31" s="13"/>
      <c r="K31" s="13"/>
      <c r="L31" s="11">
        <v>24180</v>
      </c>
      <c r="M31" s="13"/>
      <c r="O31" s="16" t="s">
        <v>11</v>
      </c>
      <c r="P31" s="16" t="s">
        <v>12</v>
      </c>
      <c r="Q31" s="16"/>
      <c r="R31" s="16"/>
      <c r="S31" s="16"/>
    </row>
    <row r="32" spans="1:22" x14ac:dyDescent="0.3">
      <c r="A32" t="s">
        <v>15</v>
      </c>
      <c r="B32" s="14">
        <f>IFERROR(AVERAGE(B28:B31),0)</f>
        <v>10065</v>
      </c>
      <c r="C32" s="14">
        <f>IFERROR((C28/B32),0)</f>
        <v>1.0134128166915053</v>
      </c>
      <c r="D32" s="14">
        <f>IFERROR(AVERAGE(D28:D31),0)</f>
        <v>4625</v>
      </c>
      <c r="E32" s="14">
        <f>IFERROR(AVERAGE(E28:E31),0)</f>
        <v>4690</v>
      </c>
      <c r="F32" s="14">
        <f>IFERROR((F28/D32),0)</f>
        <v>1.0702702702702702</v>
      </c>
      <c r="G32" s="14">
        <f>IFERROR((G28/E32),0)</f>
        <v>1.0554371002132197</v>
      </c>
      <c r="H32" s="14">
        <f>IFERROR(AVERAGE(H28:H31),0)</f>
        <v>2160</v>
      </c>
      <c r="I32" s="14">
        <f>IFERROR(AVERAGE(I28:I31),0)</f>
        <v>2675</v>
      </c>
      <c r="J32" s="14">
        <f>IFERROR((J28/H32),0)</f>
        <v>1.4351851851851851</v>
      </c>
      <c r="K32" s="14">
        <f>IFERROR((K28/I32),0)</f>
        <v>1.1588785046728971</v>
      </c>
      <c r="L32" s="14">
        <f>IFERROR(AVERAGE(L28:L31),0)</f>
        <v>24190</v>
      </c>
      <c r="M32" s="14">
        <f>IFERROR((M28/L32),0)</f>
        <v>1.0872261264985532</v>
      </c>
      <c r="O32" s="15">
        <v>38640</v>
      </c>
      <c r="P32" s="16" t="s">
        <v>13</v>
      </c>
      <c r="Q32" s="15">
        <f>O32/2</f>
        <v>19320</v>
      </c>
      <c r="R32" s="16" t="s">
        <v>14</v>
      </c>
      <c r="S32" s="15">
        <f>O32/2</f>
        <v>19320</v>
      </c>
    </row>
    <row r="33" spans="1:19" x14ac:dyDescent="0.3">
      <c r="G33" s="1"/>
      <c r="K33" s="1"/>
      <c r="O33" s="16" t="s">
        <v>16</v>
      </c>
      <c r="P33" s="16" t="s">
        <v>17</v>
      </c>
      <c r="Q33" s="16"/>
      <c r="R33" s="16"/>
      <c r="S33" s="16"/>
    </row>
    <row r="34" spans="1:19" x14ac:dyDescent="0.3">
      <c r="O34" s="15">
        <v>39180</v>
      </c>
      <c r="P34" s="16" t="s">
        <v>18</v>
      </c>
      <c r="Q34" s="15">
        <f>O34/2</f>
        <v>19590</v>
      </c>
      <c r="R34" s="16" t="s">
        <v>19</v>
      </c>
      <c r="S34" s="15">
        <f>O34/2</f>
        <v>19590</v>
      </c>
    </row>
    <row r="35" spans="1:19" x14ac:dyDescent="0.3">
      <c r="A35">
        <v>3</v>
      </c>
      <c r="B35" s="11">
        <v>10080</v>
      </c>
      <c r="C35" s="12">
        <v>10200</v>
      </c>
      <c r="D35" s="11">
        <v>4620</v>
      </c>
      <c r="E35" s="11">
        <v>4660</v>
      </c>
      <c r="F35" s="12">
        <v>4950</v>
      </c>
      <c r="G35" s="12">
        <v>4950</v>
      </c>
      <c r="H35" s="11">
        <v>2180</v>
      </c>
      <c r="I35" s="11">
        <v>2620</v>
      </c>
      <c r="J35" s="12">
        <v>3100</v>
      </c>
      <c r="K35" s="12">
        <v>3100</v>
      </c>
      <c r="L35" s="11">
        <v>24160</v>
      </c>
      <c r="M35" s="12">
        <v>26300</v>
      </c>
      <c r="O35" s="16" t="s">
        <v>20</v>
      </c>
      <c r="P35" s="16" t="s">
        <v>21</v>
      </c>
      <c r="Q35" s="16"/>
      <c r="R35" s="16"/>
      <c r="S35" s="16"/>
    </row>
    <row r="36" spans="1:19" x14ac:dyDescent="0.3">
      <c r="A36">
        <v>3</v>
      </c>
      <c r="B36" s="11">
        <v>10400</v>
      </c>
      <c r="C36" s="13"/>
      <c r="D36" s="11">
        <v>4640</v>
      </c>
      <c r="E36" s="11">
        <v>4600</v>
      </c>
      <c r="F36" s="13"/>
      <c r="G36" s="13"/>
      <c r="H36" s="11">
        <v>2180</v>
      </c>
      <c r="I36" s="11">
        <v>2620</v>
      </c>
      <c r="J36" s="13"/>
      <c r="K36" s="13"/>
      <c r="L36" s="11">
        <v>24480</v>
      </c>
      <c r="M36" s="13"/>
    </row>
    <row r="37" spans="1:19" x14ac:dyDescent="0.3">
      <c r="A37">
        <v>3</v>
      </c>
      <c r="B37" s="11">
        <v>10420</v>
      </c>
      <c r="C37" s="13"/>
      <c r="D37" s="11">
        <v>4640</v>
      </c>
      <c r="E37" s="11">
        <v>4620</v>
      </c>
      <c r="F37" s="13"/>
      <c r="G37" s="13"/>
      <c r="H37" s="11">
        <v>2220</v>
      </c>
      <c r="I37" s="11">
        <v>2620</v>
      </c>
      <c r="J37" s="13"/>
      <c r="K37" s="13"/>
      <c r="L37" s="11">
        <v>24520</v>
      </c>
      <c r="M37" s="13"/>
    </row>
    <row r="38" spans="1:19" x14ac:dyDescent="0.3">
      <c r="A38">
        <v>3</v>
      </c>
      <c r="B38" s="11">
        <v>10340</v>
      </c>
      <c r="C38" s="13"/>
      <c r="D38" s="11">
        <v>4600</v>
      </c>
      <c r="E38" s="11">
        <v>4600</v>
      </c>
      <c r="F38" s="13"/>
      <c r="G38" s="13"/>
      <c r="H38" s="11">
        <v>2180</v>
      </c>
      <c r="I38" s="11">
        <v>2660</v>
      </c>
      <c r="J38" s="13"/>
      <c r="K38" s="13"/>
      <c r="L38" s="11">
        <v>24380</v>
      </c>
      <c r="M38" s="13"/>
    </row>
    <row r="39" spans="1:19" x14ac:dyDescent="0.3">
      <c r="A39" t="s">
        <v>15</v>
      </c>
      <c r="B39" s="14">
        <f>IFERROR(AVERAGE(B35:B38),0)</f>
        <v>10310</v>
      </c>
      <c r="C39" s="14">
        <f>IFERROR((C35/B39),0)</f>
        <v>0.98933074684772071</v>
      </c>
      <c r="D39" s="14">
        <f>IFERROR(AVERAGE(D35:D38),0)</f>
        <v>4625</v>
      </c>
      <c r="E39" s="14">
        <f>IFERROR(AVERAGE(E35:E38),0)</f>
        <v>4620</v>
      </c>
      <c r="F39" s="14">
        <f>IFERROR((F35/D39),0)</f>
        <v>1.0702702702702702</v>
      </c>
      <c r="G39" s="14">
        <f>IFERROR((G35/E39),0)</f>
        <v>1.0714285714285714</v>
      </c>
      <c r="H39" s="14">
        <f>IFERROR(AVERAGE(H35:H38),0)</f>
        <v>2190</v>
      </c>
      <c r="I39" s="14">
        <f>IFERROR(AVERAGE(I35:I38),0)</f>
        <v>2630</v>
      </c>
      <c r="J39" s="14">
        <f>IFERROR((J35/H39),0)</f>
        <v>1.4155251141552512</v>
      </c>
      <c r="K39" s="14">
        <f>IFERROR((K35/I39),0)</f>
        <v>1.1787072243346008</v>
      </c>
      <c r="L39" s="14">
        <f>IFERROR(AVERAGE(L35:L38),0)</f>
        <v>24385</v>
      </c>
      <c r="M39" s="14">
        <f>IFERROR((M35/L39),0)</f>
        <v>1.0785318843551364</v>
      </c>
    </row>
    <row r="40" spans="1:19" x14ac:dyDescent="0.3">
      <c r="G40" s="1"/>
      <c r="K40" s="1"/>
    </row>
    <row r="42" spans="1:19" x14ac:dyDescent="0.3">
      <c r="A42">
        <v>4</v>
      </c>
      <c r="B42" s="11">
        <v>10320</v>
      </c>
      <c r="C42" s="12">
        <v>10200</v>
      </c>
      <c r="D42" s="11">
        <v>4580</v>
      </c>
      <c r="E42" s="11">
        <v>4560</v>
      </c>
      <c r="F42" s="12">
        <v>4950</v>
      </c>
      <c r="G42" s="12">
        <v>4950</v>
      </c>
      <c r="H42" s="11">
        <v>2080</v>
      </c>
      <c r="I42" s="11">
        <v>2720</v>
      </c>
      <c r="J42" s="12">
        <v>3100</v>
      </c>
      <c r="K42" s="12">
        <v>3100</v>
      </c>
      <c r="L42" s="11">
        <v>24260</v>
      </c>
      <c r="M42" s="12">
        <v>26300</v>
      </c>
    </row>
    <row r="43" spans="1:19" x14ac:dyDescent="0.3">
      <c r="A43">
        <v>3.9</v>
      </c>
      <c r="B43" s="11">
        <v>10340</v>
      </c>
      <c r="C43" s="13"/>
      <c r="D43" s="11">
        <v>4660</v>
      </c>
      <c r="E43" s="11">
        <v>4620</v>
      </c>
      <c r="F43" s="13"/>
      <c r="G43" s="13"/>
      <c r="H43" s="11">
        <v>2060</v>
      </c>
      <c r="I43" s="11">
        <v>2680</v>
      </c>
      <c r="J43" s="13"/>
      <c r="K43" s="13"/>
      <c r="L43" s="11">
        <v>24360</v>
      </c>
      <c r="M43" s="13"/>
    </row>
    <row r="44" spans="1:19" x14ac:dyDescent="0.3">
      <c r="A44">
        <v>4.0999999999999996</v>
      </c>
      <c r="B44" s="11">
        <v>10340</v>
      </c>
      <c r="C44" s="13"/>
      <c r="D44" s="11">
        <v>4580</v>
      </c>
      <c r="E44" s="11">
        <v>4600</v>
      </c>
      <c r="F44" s="13"/>
      <c r="G44" s="13"/>
      <c r="H44" s="11">
        <v>2020</v>
      </c>
      <c r="I44" s="11">
        <v>2740</v>
      </c>
      <c r="J44" s="13"/>
      <c r="K44" s="13"/>
      <c r="L44" s="11">
        <v>24280</v>
      </c>
      <c r="M44" s="13"/>
    </row>
    <row r="45" spans="1:19" x14ac:dyDescent="0.3">
      <c r="A45">
        <v>4</v>
      </c>
      <c r="B45" s="11">
        <v>10300</v>
      </c>
      <c r="C45" s="13"/>
      <c r="D45" s="11">
        <v>4560</v>
      </c>
      <c r="E45" s="11">
        <v>4600</v>
      </c>
      <c r="F45" s="13"/>
      <c r="G45" s="13"/>
      <c r="H45" s="11">
        <v>2080</v>
      </c>
      <c r="I45" s="11">
        <v>2620</v>
      </c>
      <c r="J45" s="13"/>
      <c r="K45" s="13"/>
      <c r="L45" s="11">
        <v>24160</v>
      </c>
      <c r="M45" s="13"/>
    </row>
    <row r="46" spans="1:19" x14ac:dyDescent="0.3">
      <c r="A46" t="s">
        <v>15</v>
      </c>
      <c r="B46" s="14">
        <f>IFERROR(AVERAGE(B42:B45),0)</f>
        <v>10325</v>
      </c>
      <c r="C46" s="14">
        <f>IFERROR((C42/B46),0)</f>
        <v>0.98789346246973364</v>
      </c>
      <c r="D46" s="14">
        <f>IFERROR(AVERAGE(D42:D45),0)</f>
        <v>4595</v>
      </c>
      <c r="E46" s="14">
        <f>IFERROR(AVERAGE(E42:E45),0)</f>
        <v>4595</v>
      </c>
      <c r="F46" s="14">
        <f>IFERROR((F42/D46),0)</f>
        <v>1.0772578890097932</v>
      </c>
      <c r="G46" s="14">
        <f>IFERROR((G42/E46),0)</f>
        <v>1.0772578890097932</v>
      </c>
      <c r="H46" s="14">
        <f>IFERROR(AVERAGE(H42:H45),0)</f>
        <v>2060</v>
      </c>
      <c r="I46" s="14">
        <f>IFERROR(AVERAGE(I42:I45),0)</f>
        <v>2690</v>
      </c>
      <c r="J46" s="14">
        <f>IFERROR((J42/H46),0)</f>
        <v>1.5048543689320388</v>
      </c>
      <c r="K46" s="14">
        <f>IFERROR((K42/I46),0)</f>
        <v>1.1524163568773234</v>
      </c>
      <c r="L46" s="14">
        <f>IFERROR(AVERAGE(L42:L45),0)</f>
        <v>24265</v>
      </c>
      <c r="M46" s="14">
        <f>IFERROR((M42/L46),0)</f>
        <v>1.0838656501133319</v>
      </c>
    </row>
    <row r="47" spans="1:19" x14ac:dyDescent="0.3">
      <c r="G47" s="1"/>
      <c r="K47" s="1"/>
    </row>
    <row r="52" spans="1:22" x14ac:dyDescent="0.3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1" t="s">
        <v>1</v>
      </c>
      <c r="P52" s="1"/>
      <c r="Q52" s="1"/>
      <c r="R52" s="1"/>
      <c r="S52" s="1"/>
      <c r="T52" s="1"/>
      <c r="U52" s="1"/>
      <c r="V52" s="1"/>
    </row>
    <row r="53" spans="1:22" x14ac:dyDescent="0.3">
      <c r="A53" t="s">
        <v>3</v>
      </c>
      <c r="B53" s="3" t="s">
        <v>4</v>
      </c>
      <c r="C53" s="3" t="s">
        <v>5</v>
      </c>
      <c r="D53" s="4" t="s">
        <v>6</v>
      </c>
      <c r="E53" s="4"/>
      <c r="F53" s="4" t="s">
        <v>5</v>
      </c>
      <c r="G53" s="4"/>
      <c r="H53" s="3" t="s">
        <v>7</v>
      </c>
      <c r="I53" s="3"/>
      <c r="J53" s="3" t="s">
        <v>5</v>
      </c>
      <c r="K53" s="3"/>
      <c r="L53" s="4" t="s">
        <v>8</v>
      </c>
      <c r="M53" s="4" t="s">
        <v>9</v>
      </c>
      <c r="O53" s="16" t="s">
        <v>2</v>
      </c>
      <c r="P53" s="16"/>
      <c r="Q53" s="16"/>
      <c r="R53" s="16"/>
      <c r="S53" s="16"/>
    </row>
    <row r="54" spans="1:22" x14ac:dyDescent="0.3">
      <c r="A54">
        <v>1.3</v>
      </c>
      <c r="B54" s="11">
        <v>10040</v>
      </c>
      <c r="C54" s="12">
        <v>10200</v>
      </c>
      <c r="D54" s="11">
        <v>4600</v>
      </c>
      <c r="E54" s="11">
        <v>4660</v>
      </c>
      <c r="F54" s="12">
        <v>4950</v>
      </c>
      <c r="G54" s="12">
        <v>4950</v>
      </c>
      <c r="H54" s="11">
        <v>2160</v>
      </c>
      <c r="I54" s="11">
        <v>2680</v>
      </c>
      <c r="J54" s="12">
        <v>3100</v>
      </c>
      <c r="K54" s="12">
        <v>3100</v>
      </c>
      <c r="L54" s="11">
        <v>24140</v>
      </c>
      <c r="M54" s="12">
        <v>26300</v>
      </c>
      <c r="O54" s="15">
        <f>'Axle Cal'!P54</f>
        <v>27020</v>
      </c>
      <c r="P54" s="16"/>
      <c r="Q54" s="16"/>
      <c r="R54" s="16"/>
      <c r="S54" s="16"/>
    </row>
    <row r="55" spans="1:22" x14ac:dyDescent="0.3">
      <c r="A55">
        <v>1.3</v>
      </c>
      <c r="B55" s="11">
        <v>10060</v>
      </c>
      <c r="C55" s="13"/>
      <c r="D55" s="11">
        <v>4660</v>
      </c>
      <c r="E55" s="11">
        <v>4680</v>
      </c>
      <c r="F55" s="13"/>
      <c r="G55" s="13"/>
      <c r="H55" s="11">
        <v>2180</v>
      </c>
      <c r="I55" s="11">
        <v>2700</v>
      </c>
      <c r="J55" s="13"/>
      <c r="K55" s="13"/>
      <c r="L55" s="11">
        <v>24280</v>
      </c>
      <c r="M55" s="13"/>
      <c r="O55" s="16" t="s">
        <v>4</v>
      </c>
      <c r="P55" s="16" t="s">
        <v>10</v>
      </c>
      <c r="Q55" s="16"/>
      <c r="R55" s="16"/>
      <c r="S55" s="16"/>
    </row>
    <row r="56" spans="1:22" x14ac:dyDescent="0.3">
      <c r="A56">
        <v>1.4</v>
      </c>
      <c r="B56" s="11">
        <v>10140</v>
      </c>
      <c r="C56" s="13"/>
      <c r="D56" s="11">
        <v>4580</v>
      </c>
      <c r="E56" s="11">
        <v>4740</v>
      </c>
      <c r="F56" s="13"/>
      <c r="G56" s="13"/>
      <c r="H56" s="11">
        <v>2140</v>
      </c>
      <c r="I56" s="11">
        <v>2660</v>
      </c>
      <c r="J56" s="13"/>
      <c r="K56" s="13"/>
      <c r="L56" s="11">
        <v>24160</v>
      </c>
      <c r="M56" s="13"/>
      <c r="O56" s="15">
        <f>'Axle Cal'!P5</f>
        <v>10200</v>
      </c>
      <c r="P56" s="16"/>
      <c r="Q56" s="16"/>
      <c r="R56" s="16"/>
      <c r="S56" s="16"/>
    </row>
    <row r="57" spans="1:22" x14ac:dyDescent="0.3">
      <c r="A57">
        <v>1.4</v>
      </c>
      <c r="B57" s="11">
        <v>10020</v>
      </c>
      <c r="C57" s="13"/>
      <c r="D57" s="11">
        <v>4660</v>
      </c>
      <c r="E57" s="11">
        <v>4680</v>
      </c>
      <c r="F57" s="13"/>
      <c r="G57" s="13"/>
      <c r="H57" s="11">
        <v>2160</v>
      </c>
      <c r="I57" s="11">
        <v>2660</v>
      </c>
      <c r="J57" s="13"/>
      <c r="K57" s="13"/>
      <c r="L57" s="11">
        <v>24180</v>
      </c>
      <c r="M57" s="13"/>
      <c r="O57" s="16" t="s">
        <v>11</v>
      </c>
      <c r="P57" s="16" t="s">
        <v>12</v>
      </c>
      <c r="Q57" s="16"/>
      <c r="R57" s="16"/>
      <c r="S57" s="16"/>
    </row>
    <row r="58" spans="1:22" x14ac:dyDescent="0.3">
      <c r="A58" t="s">
        <v>15</v>
      </c>
      <c r="B58" s="14">
        <f>IFERROR(AVERAGE(B54:B57),0)</f>
        <v>10065</v>
      </c>
      <c r="C58" s="14">
        <f>IFERROR((C54/B58),0)</f>
        <v>1.0134128166915053</v>
      </c>
      <c r="D58" s="14">
        <f>IFERROR(AVERAGE(D54:D57),0)</f>
        <v>4625</v>
      </c>
      <c r="E58" s="14">
        <f>IFERROR(AVERAGE(E54:E57),0)</f>
        <v>4690</v>
      </c>
      <c r="F58" s="14">
        <f>IFERROR((F54/D58),0)</f>
        <v>1.0702702702702702</v>
      </c>
      <c r="G58" s="14">
        <f>IFERROR((G54/E58),0)</f>
        <v>1.0554371002132197</v>
      </c>
      <c r="H58" s="14">
        <f>IFERROR(AVERAGE(H54:H57),0)</f>
        <v>2160</v>
      </c>
      <c r="I58" s="14">
        <f>IFERROR(AVERAGE(I54:I57),0)</f>
        <v>2675</v>
      </c>
      <c r="J58" s="14">
        <f>IFERROR((J54/H58),0)</f>
        <v>1.4351851851851851</v>
      </c>
      <c r="K58" s="14">
        <f>IFERROR((K54/I58),0)</f>
        <v>1.1588785046728971</v>
      </c>
      <c r="L58" s="14">
        <f>IFERROR(AVERAGE(L54:L57),0)</f>
        <v>24190</v>
      </c>
      <c r="M58" s="14">
        <f>IFERROR((M54/L58),0)</f>
        <v>1.0872261264985532</v>
      </c>
      <c r="O58" s="15">
        <f>'Axle Cal'!P54</f>
        <v>27020</v>
      </c>
      <c r="P58" s="16" t="s">
        <v>13</v>
      </c>
      <c r="Q58" s="15">
        <f>O58/2</f>
        <v>13510</v>
      </c>
      <c r="R58" s="16" t="s">
        <v>14</v>
      </c>
      <c r="S58" s="15">
        <f>O58/2</f>
        <v>13510</v>
      </c>
    </row>
    <row r="59" spans="1:22" x14ac:dyDescent="0.3">
      <c r="G59" s="1"/>
      <c r="K59" s="1"/>
      <c r="O59" s="16" t="s">
        <v>16</v>
      </c>
      <c r="P59" s="16" t="s">
        <v>17</v>
      </c>
      <c r="Q59" s="16"/>
      <c r="R59" s="16"/>
      <c r="S59" s="16"/>
    </row>
    <row r="60" spans="1:22" x14ac:dyDescent="0.3">
      <c r="O60" s="15">
        <f>'Axle Cal'!P60</f>
        <v>6420</v>
      </c>
      <c r="P60" s="16" t="s">
        <v>18</v>
      </c>
      <c r="Q60" s="15">
        <f>O60/2</f>
        <v>3210</v>
      </c>
      <c r="R60" s="16" t="s">
        <v>19</v>
      </c>
      <c r="S60" s="15">
        <f>O60/2</f>
        <v>3210</v>
      </c>
    </row>
    <row r="61" spans="1:22" x14ac:dyDescent="0.3">
      <c r="A61">
        <v>3</v>
      </c>
      <c r="B61" s="11">
        <v>10080</v>
      </c>
      <c r="C61" s="12">
        <v>10200</v>
      </c>
      <c r="D61" s="11">
        <v>4620</v>
      </c>
      <c r="E61" s="11">
        <v>4660</v>
      </c>
      <c r="F61" s="12">
        <v>4950</v>
      </c>
      <c r="G61" s="12">
        <v>4950</v>
      </c>
      <c r="H61" s="11">
        <v>2180</v>
      </c>
      <c r="I61" s="11">
        <v>2620</v>
      </c>
      <c r="J61" s="12">
        <v>3100</v>
      </c>
      <c r="K61" s="12">
        <v>3100</v>
      </c>
      <c r="L61" s="11">
        <v>24160</v>
      </c>
      <c r="M61" s="12">
        <v>26300</v>
      </c>
      <c r="O61" t="s">
        <v>20</v>
      </c>
      <c r="P61" t="s">
        <v>21</v>
      </c>
    </row>
    <row r="62" spans="1:22" x14ac:dyDescent="0.3">
      <c r="A62">
        <v>3</v>
      </c>
      <c r="B62" s="11">
        <v>10400</v>
      </c>
      <c r="C62" s="13"/>
      <c r="D62" s="11">
        <v>4640</v>
      </c>
      <c r="E62" s="11">
        <v>4600</v>
      </c>
      <c r="F62" s="13"/>
      <c r="G62" s="13"/>
      <c r="H62" s="11">
        <v>2180</v>
      </c>
      <c r="I62" s="11">
        <v>2620</v>
      </c>
      <c r="J62" s="13"/>
      <c r="K62" s="13"/>
      <c r="L62" s="11">
        <v>24480</v>
      </c>
      <c r="M62" s="13"/>
    </row>
    <row r="63" spans="1:22" x14ac:dyDescent="0.3">
      <c r="A63">
        <v>3</v>
      </c>
      <c r="B63" s="11">
        <v>10420</v>
      </c>
      <c r="C63" s="13"/>
      <c r="D63" s="11">
        <v>4640</v>
      </c>
      <c r="E63" s="11">
        <v>4620</v>
      </c>
      <c r="F63" s="13"/>
      <c r="G63" s="13"/>
      <c r="H63" s="11">
        <v>2220</v>
      </c>
      <c r="I63" s="11">
        <v>2620</v>
      </c>
      <c r="J63" s="13"/>
      <c r="K63" s="13"/>
      <c r="L63" s="11">
        <v>24520</v>
      </c>
      <c r="M63" s="13"/>
    </row>
    <row r="64" spans="1:22" x14ac:dyDescent="0.3">
      <c r="A64">
        <v>3</v>
      </c>
      <c r="B64" s="11">
        <v>10340</v>
      </c>
      <c r="C64" s="13"/>
      <c r="D64" s="11">
        <v>4600</v>
      </c>
      <c r="E64" s="11">
        <v>4600</v>
      </c>
      <c r="F64" s="13"/>
      <c r="G64" s="13"/>
      <c r="H64" s="11">
        <v>2180</v>
      </c>
      <c r="I64" s="11">
        <v>2660</v>
      </c>
      <c r="J64" s="13"/>
      <c r="K64" s="13"/>
      <c r="L64" s="11">
        <v>24380</v>
      </c>
      <c r="M64" s="13"/>
    </row>
    <row r="65" spans="1:22" x14ac:dyDescent="0.3">
      <c r="A65" t="s">
        <v>15</v>
      </c>
      <c r="B65" s="14">
        <f>IFERROR(AVERAGE(B61:B64),0)</f>
        <v>10310</v>
      </c>
      <c r="C65" s="14">
        <f>IFERROR((C61/B65),0)</f>
        <v>0.98933074684772071</v>
      </c>
      <c r="D65" s="14">
        <f>IFERROR(AVERAGE(D61:D64),0)</f>
        <v>4625</v>
      </c>
      <c r="E65" s="14">
        <f>IFERROR(AVERAGE(E61:E64),0)</f>
        <v>4620</v>
      </c>
      <c r="F65" s="14">
        <f>IFERROR((F61/D65),0)</f>
        <v>1.0702702702702702</v>
      </c>
      <c r="G65" s="14">
        <f>IFERROR((G61/E65),0)</f>
        <v>1.0714285714285714</v>
      </c>
      <c r="H65" s="14">
        <f>IFERROR(AVERAGE(H61:H64),0)</f>
        <v>2190</v>
      </c>
      <c r="I65" s="14">
        <f>IFERROR(AVERAGE(I61:I64),0)</f>
        <v>2630</v>
      </c>
      <c r="J65" s="14">
        <f>IFERROR((J61/H65),0)</f>
        <v>1.4155251141552512</v>
      </c>
      <c r="K65" s="14">
        <f>IFERROR((K61/I65),0)</f>
        <v>1.1787072243346008</v>
      </c>
      <c r="L65" s="14">
        <f>IFERROR(AVERAGE(L61:L64),0)</f>
        <v>24385</v>
      </c>
      <c r="M65" s="14">
        <f>IFERROR((M61/L65),0)</f>
        <v>1.0785318843551364</v>
      </c>
    </row>
    <row r="66" spans="1:22" x14ac:dyDescent="0.3">
      <c r="G66" s="1"/>
      <c r="K66" s="1"/>
    </row>
    <row r="68" spans="1:22" x14ac:dyDescent="0.3">
      <c r="A68">
        <v>4</v>
      </c>
      <c r="B68" s="11">
        <v>10320</v>
      </c>
      <c r="C68" s="12">
        <v>10200</v>
      </c>
      <c r="D68" s="11">
        <v>4580</v>
      </c>
      <c r="E68" s="11">
        <v>4560</v>
      </c>
      <c r="F68" s="12">
        <v>4950</v>
      </c>
      <c r="G68" s="12">
        <v>4950</v>
      </c>
      <c r="H68" s="11">
        <v>2080</v>
      </c>
      <c r="I68" s="11">
        <v>2720</v>
      </c>
      <c r="J68" s="12">
        <v>3100</v>
      </c>
      <c r="K68" s="12">
        <v>3100</v>
      </c>
      <c r="L68" s="11">
        <v>24260</v>
      </c>
      <c r="M68" s="12">
        <v>26300</v>
      </c>
    </row>
    <row r="69" spans="1:22" x14ac:dyDescent="0.3">
      <c r="A69">
        <v>3.9</v>
      </c>
      <c r="B69" s="11">
        <v>10340</v>
      </c>
      <c r="C69" s="13"/>
      <c r="D69" s="11">
        <v>4660</v>
      </c>
      <c r="E69" s="11">
        <v>4620</v>
      </c>
      <c r="F69" s="13"/>
      <c r="G69" s="13"/>
      <c r="H69" s="11">
        <v>2060</v>
      </c>
      <c r="I69" s="11">
        <v>2680</v>
      </c>
      <c r="J69" s="13"/>
      <c r="K69" s="13"/>
      <c r="L69" s="11">
        <v>24360</v>
      </c>
      <c r="M69" s="13"/>
    </row>
    <row r="70" spans="1:22" x14ac:dyDescent="0.3">
      <c r="A70">
        <v>4.0999999999999996</v>
      </c>
      <c r="B70" s="11">
        <v>10340</v>
      </c>
      <c r="C70" s="13"/>
      <c r="D70" s="11">
        <v>4580</v>
      </c>
      <c r="E70" s="11">
        <v>4600</v>
      </c>
      <c r="F70" s="13"/>
      <c r="G70" s="13"/>
      <c r="H70" s="11">
        <v>2020</v>
      </c>
      <c r="I70" s="11">
        <v>2740</v>
      </c>
      <c r="J70" s="13"/>
      <c r="K70" s="13"/>
      <c r="L70" s="11">
        <v>24280</v>
      </c>
      <c r="M70" s="13"/>
    </row>
    <row r="71" spans="1:22" x14ac:dyDescent="0.3">
      <c r="A71">
        <v>4</v>
      </c>
      <c r="B71" s="11">
        <v>10300</v>
      </c>
      <c r="C71" s="13"/>
      <c r="D71" s="11">
        <v>4560</v>
      </c>
      <c r="E71" s="11">
        <v>4600</v>
      </c>
      <c r="F71" s="13"/>
      <c r="G71" s="13"/>
      <c r="H71" s="11">
        <v>2080</v>
      </c>
      <c r="I71" s="11">
        <v>2620</v>
      </c>
      <c r="J71" s="13"/>
      <c r="K71" s="13"/>
      <c r="L71" s="11">
        <v>24160</v>
      </c>
      <c r="M71" s="13"/>
    </row>
    <row r="72" spans="1:22" x14ac:dyDescent="0.3">
      <c r="A72" t="s">
        <v>15</v>
      </c>
      <c r="B72" s="14">
        <f>IFERROR(AVERAGE(B68:B71),0)</f>
        <v>10325</v>
      </c>
      <c r="C72" s="14">
        <f>IFERROR((C68/B72),0)</f>
        <v>0.98789346246973364</v>
      </c>
      <c r="D72" s="14">
        <f>IFERROR(AVERAGE(D68:D71),0)</f>
        <v>4595</v>
      </c>
      <c r="E72" s="14">
        <f>IFERROR(AVERAGE(E68:E71),0)</f>
        <v>4595</v>
      </c>
      <c r="F72" s="14">
        <f>IFERROR((F68/D72),0)</f>
        <v>1.0772578890097932</v>
      </c>
      <c r="G72" s="14">
        <f>IFERROR((G68/E72),0)</f>
        <v>1.0772578890097932</v>
      </c>
      <c r="H72" s="14">
        <f>IFERROR(AVERAGE(H68:H71),0)</f>
        <v>2060</v>
      </c>
      <c r="I72" s="14">
        <f>IFERROR(AVERAGE(I68:I71),0)</f>
        <v>2690</v>
      </c>
      <c r="J72" s="14">
        <f>IFERROR((J68/H72),0)</f>
        <v>1.5048543689320388</v>
      </c>
      <c r="K72" s="14">
        <f>IFERROR((K68/I72),0)</f>
        <v>1.1524163568773234</v>
      </c>
      <c r="L72" s="14">
        <f>IFERROR(AVERAGE(L68:L71),0)</f>
        <v>24265</v>
      </c>
      <c r="M72" s="14">
        <f>IFERROR((M68/L72),0)</f>
        <v>1.0838656501133319</v>
      </c>
    </row>
    <row r="73" spans="1:22" x14ac:dyDescent="0.3">
      <c r="G73" s="1"/>
      <c r="K73" s="1"/>
    </row>
    <row r="78" spans="1:22" x14ac:dyDescent="0.3">
      <c r="A78" s="62" t="s">
        <v>32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1" t="s">
        <v>23</v>
      </c>
      <c r="P78" s="1"/>
      <c r="Q78" s="1"/>
      <c r="R78" s="1"/>
      <c r="S78" s="1"/>
      <c r="T78" s="1"/>
      <c r="U78" s="1"/>
      <c r="V78" s="1"/>
    </row>
    <row r="79" spans="1:22" x14ac:dyDescent="0.3">
      <c r="A79" t="s">
        <v>3</v>
      </c>
      <c r="B79" s="3" t="s">
        <v>4</v>
      </c>
      <c r="C79" s="3" t="s">
        <v>5</v>
      </c>
      <c r="D79" s="4" t="s">
        <v>6</v>
      </c>
      <c r="E79" s="4"/>
      <c r="F79" s="4" t="s">
        <v>5</v>
      </c>
      <c r="G79" s="4"/>
      <c r="H79" s="3" t="s">
        <v>7</v>
      </c>
      <c r="I79" s="3"/>
      <c r="J79" s="3" t="s">
        <v>5</v>
      </c>
      <c r="K79" s="3"/>
      <c r="L79" s="4" t="s">
        <v>8</v>
      </c>
      <c r="M79" s="4" t="s">
        <v>9</v>
      </c>
      <c r="O79" s="16" t="s">
        <v>2</v>
      </c>
      <c r="P79" s="16"/>
      <c r="Q79" s="16"/>
      <c r="R79" s="16"/>
      <c r="S79" s="16"/>
    </row>
    <row r="80" spans="1:22" x14ac:dyDescent="0.3">
      <c r="A80">
        <v>1.3</v>
      </c>
      <c r="B80" s="11">
        <v>10040</v>
      </c>
      <c r="C80" s="12">
        <v>10200</v>
      </c>
      <c r="D80" s="11">
        <v>4600</v>
      </c>
      <c r="E80" s="11">
        <v>4660</v>
      </c>
      <c r="F80" s="12">
        <v>4950</v>
      </c>
      <c r="G80" s="12">
        <v>4950</v>
      </c>
      <c r="H80" s="11">
        <v>2160</v>
      </c>
      <c r="I80" s="11">
        <v>2680</v>
      </c>
      <c r="J80" s="12">
        <v>3100</v>
      </c>
      <c r="K80" s="12">
        <v>3100</v>
      </c>
      <c r="L80" s="11">
        <v>24140</v>
      </c>
      <c r="M80" s="12">
        <v>26300</v>
      </c>
      <c r="O80" s="15">
        <v>89580</v>
      </c>
      <c r="P80" s="16"/>
      <c r="Q80" s="16"/>
      <c r="R80" s="16"/>
      <c r="S80" s="16"/>
    </row>
    <row r="81" spans="1:19" x14ac:dyDescent="0.3">
      <c r="A81">
        <v>1.3</v>
      </c>
      <c r="B81" s="11">
        <v>10060</v>
      </c>
      <c r="C81" s="13"/>
      <c r="D81" s="11">
        <v>4660</v>
      </c>
      <c r="E81" s="11">
        <v>4680</v>
      </c>
      <c r="F81" s="13"/>
      <c r="G81" s="13"/>
      <c r="H81" s="11">
        <v>2180</v>
      </c>
      <c r="I81" s="11">
        <v>2700</v>
      </c>
      <c r="J81" s="13"/>
      <c r="K81" s="13"/>
      <c r="L81" s="11">
        <v>24280</v>
      </c>
      <c r="M81" s="13"/>
      <c r="O81" s="16" t="s">
        <v>4</v>
      </c>
      <c r="P81" s="16" t="s">
        <v>10</v>
      </c>
      <c r="Q81" s="16"/>
      <c r="R81" s="16"/>
      <c r="S81" s="16"/>
    </row>
    <row r="82" spans="1:19" x14ac:dyDescent="0.3">
      <c r="A82">
        <v>1.4</v>
      </c>
      <c r="B82" s="11">
        <v>10140</v>
      </c>
      <c r="C82" s="13"/>
      <c r="D82" s="11">
        <v>4580</v>
      </c>
      <c r="E82" s="11">
        <v>4740</v>
      </c>
      <c r="F82" s="13"/>
      <c r="G82" s="13"/>
      <c r="H82" s="11">
        <v>2140</v>
      </c>
      <c r="I82" s="11">
        <v>2660</v>
      </c>
      <c r="J82" s="13"/>
      <c r="K82" s="13"/>
      <c r="L82" s="11">
        <v>24160</v>
      </c>
      <c r="M82" s="13"/>
      <c r="O82" s="15">
        <f>'Axle Cal'!P82</f>
        <v>11340</v>
      </c>
      <c r="P82" s="16"/>
      <c r="Q82" s="16"/>
      <c r="R82" s="16"/>
      <c r="S82" s="16"/>
    </row>
    <row r="83" spans="1:19" x14ac:dyDescent="0.3">
      <c r="A83">
        <v>1.4</v>
      </c>
      <c r="B83" s="11">
        <v>10020</v>
      </c>
      <c r="C83" s="13"/>
      <c r="D83" s="11">
        <v>4660</v>
      </c>
      <c r="E83" s="11">
        <v>4680</v>
      </c>
      <c r="F83" s="13"/>
      <c r="G83" s="13"/>
      <c r="H83" s="11">
        <v>2160</v>
      </c>
      <c r="I83" s="11">
        <v>2660</v>
      </c>
      <c r="J83" s="13"/>
      <c r="K83" s="13"/>
      <c r="L83" s="11">
        <v>24180</v>
      </c>
      <c r="M83" s="13"/>
      <c r="O83" s="16" t="s">
        <v>11</v>
      </c>
      <c r="P83" s="16" t="s">
        <v>12</v>
      </c>
      <c r="Q83" s="16"/>
      <c r="R83" s="16"/>
      <c r="S83" s="16"/>
    </row>
    <row r="84" spans="1:19" x14ac:dyDescent="0.3">
      <c r="A84" t="s">
        <v>15</v>
      </c>
      <c r="B84" s="14">
        <f>IFERROR(AVERAGE(B80:B83),0)</f>
        <v>10065</v>
      </c>
      <c r="C84" s="14">
        <f>IFERROR((C80/B84),0)</f>
        <v>1.0134128166915053</v>
      </c>
      <c r="D84" s="14">
        <f>IFERROR(AVERAGE(D80:D83),0)</f>
        <v>4625</v>
      </c>
      <c r="E84" s="14">
        <f>IFERROR(AVERAGE(E80:E83),0)</f>
        <v>4690</v>
      </c>
      <c r="F84" s="14">
        <f>IFERROR((F80/D84),0)</f>
        <v>1.0702702702702702</v>
      </c>
      <c r="G84" s="14">
        <f>IFERROR((G80/E84),0)</f>
        <v>1.0554371002132197</v>
      </c>
      <c r="H84" s="14">
        <f>IFERROR(AVERAGE(H80:H83),0)</f>
        <v>2160</v>
      </c>
      <c r="I84" s="14">
        <f>IFERROR(AVERAGE(I80:I83),0)</f>
        <v>2675</v>
      </c>
      <c r="J84" s="14">
        <f>IFERROR((J80/H84),0)</f>
        <v>1.4351851851851851</v>
      </c>
      <c r="K84" s="14">
        <f>IFERROR((K80/I84),0)</f>
        <v>1.1588785046728971</v>
      </c>
      <c r="L84" s="14">
        <f>IFERROR(AVERAGE(L80:L83),0)</f>
        <v>24190</v>
      </c>
      <c r="M84" s="14">
        <f>IFERROR((M80/L84),0)</f>
        <v>1.0872261264985532</v>
      </c>
      <c r="O84" s="15">
        <f>'Axle Cal'!P84</f>
        <v>40420</v>
      </c>
      <c r="P84" s="16" t="s">
        <v>13</v>
      </c>
      <c r="Q84" s="15">
        <f>O84/2</f>
        <v>20210</v>
      </c>
      <c r="R84" s="16" t="s">
        <v>14</v>
      </c>
      <c r="S84" s="15">
        <f>O84/2</f>
        <v>20210</v>
      </c>
    </row>
    <row r="85" spans="1:19" x14ac:dyDescent="0.3">
      <c r="G85" s="1"/>
      <c r="K85" s="1"/>
      <c r="O85" s="16" t="s">
        <v>16</v>
      </c>
      <c r="P85" s="16" t="s">
        <v>17</v>
      </c>
      <c r="Q85" s="16"/>
      <c r="R85" s="16"/>
      <c r="S85" s="16"/>
    </row>
    <row r="86" spans="1:19" x14ac:dyDescent="0.3">
      <c r="O86" s="15">
        <f>'Axle Cal'!P86</f>
        <v>36780</v>
      </c>
      <c r="P86" s="16" t="s">
        <v>18</v>
      </c>
      <c r="Q86" s="15">
        <f>O86/2</f>
        <v>18390</v>
      </c>
      <c r="R86" s="16" t="s">
        <v>19</v>
      </c>
      <c r="S86" s="15">
        <f>O86/2</f>
        <v>18390</v>
      </c>
    </row>
    <row r="87" spans="1:19" x14ac:dyDescent="0.3">
      <c r="A87">
        <v>3</v>
      </c>
      <c r="B87" s="11">
        <v>10080</v>
      </c>
      <c r="C87" s="12">
        <v>10200</v>
      </c>
      <c r="D87" s="11">
        <v>4620</v>
      </c>
      <c r="E87" s="11">
        <v>4660</v>
      </c>
      <c r="F87" s="12">
        <v>4950</v>
      </c>
      <c r="G87" s="12">
        <v>4950</v>
      </c>
      <c r="H87" s="11">
        <v>2180</v>
      </c>
      <c r="I87" s="11">
        <v>2620</v>
      </c>
      <c r="J87" s="12">
        <v>3100</v>
      </c>
      <c r="K87" s="12">
        <v>3100</v>
      </c>
      <c r="L87" s="11">
        <v>24160</v>
      </c>
      <c r="M87" s="12">
        <v>26300</v>
      </c>
      <c r="O87" s="16" t="s">
        <v>20</v>
      </c>
      <c r="P87" s="16" t="s">
        <v>21</v>
      </c>
      <c r="Q87" s="16"/>
      <c r="R87" s="16"/>
      <c r="S87" s="16"/>
    </row>
    <row r="88" spans="1:19" x14ac:dyDescent="0.3">
      <c r="A88">
        <v>3</v>
      </c>
      <c r="B88" s="11">
        <v>10400</v>
      </c>
      <c r="C88" s="13"/>
      <c r="D88" s="11">
        <v>4640</v>
      </c>
      <c r="E88" s="11">
        <v>4600</v>
      </c>
      <c r="F88" s="13"/>
      <c r="G88" s="13"/>
      <c r="H88" s="11">
        <v>2180</v>
      </c>
      <c r="I88" s="11">
        <v>2620</v>
      </c>
      <c r="J88" s="13"/>
      <c r="K88" s="13"/>
      <c r="L88" s="11">
        <v>24480</v>
      </c>
      <c r="M88" s="13"/>
    </row>
    <row r="89" spans="1:19" x14ac:dyDescent="0.3">
      <c r="A89">
        <v>3</v>
      </c>
      <c r="B89" s="11">
        <v>10420</v>
      </c>
      <c r="C89" s="13"/>
      <c r="D89" s="11">
        <v>4640</v>
      </c>
      <c r="E89" s="11">
        <v>4620</v>
      </c>
      <c r="F89" s="13"/>
      <c r="G89" s="13"/>
      <c r="H89" s="11">
        <v>2220</v>
      </c>
      <c r="I89" s="11">
        <v>2620</v>
      </c>
      <c r="J89" s="13"/>
      <c r="K89" s="13"/>
      <c r="L89" s="11">
        <v>24520</v>
      </c>
      <c r="M89" s="13"/>
    </row>
    <row r="90" spans="1:19" x14ac:dyDescent="0.3">
      <c r="A90">
        <v>3</v>
      </c>
      <c r="B90" s="11">
        <v>10340</v>
      </c>
      <c r="C90" s="13"/>
      <c r="D90" s="11">
        <v>4600</v>
      </c>
      <c r="E90" s="11">
        <v>4600</v>
      </c>
      <c r="F90" s="13"/>
      <c r="G90" s="13"/>
      <c r="H90" s="11">
        <v>2180</v>
      </c>
      <c r="I90" s="11">
        <v>2660</v>
      </c>
      <c r="J90" s="13"/>
      <c r="K90" s="13"/>
      <c r="L90" s="11">
        <v>24380</v>
      </c>
      <c r="M90" s="13"/>
    </row>
    <row r="91" spans="1:19" x14ac:dyDescent="0.3">
      <c r="A91" t="s">
        <v>15</v>
      </c>
      <c r="B91" s="14">
        <f>IFERROR(AVERAGE(B87:B90),0)</f>
        <v>10310</v>
      </c>
      <c r="C91" s="14">
        <f>IFERROR((C87/B91),0)</f>
        <v>0.98933074684772071</v>
      </c>
      <c r="D91" s="14">
        <f>IFERROR(AVERAGE(D87:D90),0)</f>
        <v>4625</v>
      </c>
      <c r="E91" s="14">
        <f>IFERROR(AVERAGE(E87:E90),0)</f>
        <v>4620</v>
      </c>
      <c r="F91" s="14">
        <f>IFERROR((F87/D91),0)</f>
        <v>1.0702702702702702</v>
      </c>
      <c r="G91" s="14">
        <f>IFERROR((G87/E91),0)</f>
        <v>1.0714285714285714</v>
      </c>
      <c r="H91" s="14">
        <f>IFERROR(AVERAGE(H87:H90),0)</f>
        <v>2190</v>
      </c>
      <c r="I91" s="14">
        <f>IFERROR(AVERAGE(I87:I90),0)</f>
        <v>2630</v>
      </c>
      <c r="J91" s="14">
        <f>IFERROR((J87/H91),0)</f>
        <v>1.4155251141552512</v>
      </c>
      <c r="K91" s="14">
        <f>IFERROR((K87/I91),0)</f>
        <v>1.1787072243346008</v>
      </c>
      <c r="L91" s="14">
        <f>IFERROR(AVERAGE(L87:L90),0)</f>
        <v>24385</v>
      </c>
      <c r="M91" s="14">
        <f>IFERROR((M87/L91),0)</f>
        <v>1.0785318843551364</v>
      </c>
    </row>
    <row r="92" spans="1:19" x14ac:dyDescent="0.3">
      <c r="G92" s="1"/>
      <c r="K92" s="1"/>
    </row>
    <row r="94" spans="1:19" x14ac:dyDescent="0.3">
      <c r="A94">
        <v>4</v>
      </c>
      <c r="B94" s="11">
        <v>10320</v>
      </c>
      <c r="C94" s="12">
        <v>10200</v>
      </c>
      <c r="D94" s="11">
        <v>4580</v>
      </c>
      <c r="E94" s="11">
        <v>4560</v>
      </c>
      <c r="F94" s="12">
        <v>4950</v>
      </c>
      <c r="G94" s="12">
        <v>4950</v>
      </c>
      <c r="H94" s="11">
        <v>2080</v>
      </c>
      <c r="I94" s="11">
        <v>2720</v>
      </c>
      <c r="J94" s="12">
        <v>3100</v>
      </c>
      <c r="K94" s="12">
        <v>3100</v>
      </c>
      <c r="L94" s="11">
        <v>24260</v>
      </c>
      <c r="M94" s="12">
        <v>26300</v>
      </c>
    </row>
    <row r="95" spans="1:19" x14ac:dyDescent="0.3">
      <c r="A95">
        <v>3.9</v>
      </c>
      <c r="B95" s="11">
        <v>10340</v>
      </c>
      <c r="C95" s="13"/>
      <c r="D95" s="11">
        <v>4660</v>
      </c>
      <c r="E95" s="11">
        <v>4620</v>
      </c>
      <c r="F95" s="13"/>
      <c r="G95" s="13"/>
      <c r="H95" s="11">
        <v>2060</v>
      </c>
      <c r="I95" s="11">
        <v>2680</v>
      </c>
      <c r="J95" s="13"/>
      <c r="K95" s="13"/>
      <c r="L95" s="11">
        <v>24360</v>
      </c>
      <c r="M95" s="13"/>
    </row>
    <row r="96" spans="1:19" x14ac:dyDescent="0.3">
      <c r="A96">
        <v>4.0999999999999996</v>
      </c>
      <c r="B96" s="11">
        <v>10340</v>
      </c>
      <c r="C96" s="13"/>
      <c r="D96" s="11">
        <v>4580</v>
      </c>
      <c r="E96" s="11">
        <v>4600</v>
      </c>
      <c r="F96" s="13"/>
      <c r="G96" s="13"/>
      <c r="H96" s="11">
        <v>2020</v>
      </c>
      <c r="I96" s="11">
        <v>2740</v>
      </c>
      <c r="J96" s="13"/>
      <c r="K96" s="13"/>
      <c r="L96" s="11">
        <v>24280</v>
      </c>
      <c r="M96" s="13"/>
    </row>
    <row r="97" spans="1:22" x14ac:dyDescent="0.3">
      <c r="A97">
        <v>4</v>
      </c>
      <c r="B97" s="11">
        <v>10300</v>
      </c>
      <c r="C97" s="13"/>
      <c r="D97" s="11">
        <v>4560</v>
      </c>
      <c r="E97" s="11">
        <v>4600</v>
      </c>
      <c r="F97" s="13"/>
      <c r="G97" s="13"/>
      <c r="H97" s="11">
        <v>2080</v>
      </c>
      <c r="I97" s="11">
        <v>2620</v>
      </c>
      <c r="J97" s="13"/>
      <c r="K97" s="13"/>
      <c r="L97" s="11">
        <v>24160</v>
      </c>
      <c r="M97" s="13"/>
    </row>
    <row r="98" spans="1:22" x14ac:dyDescent="0.3">
      <c r="A98" t="s">
        <v>15</v>
      </c>
      <c r="B98" s="14">
        <f>IFERROR(AVERAGE(B94:B97),0)</f>
        <v>10325</v>
      </c>
      <c r="C98" s="14">
        <f>IFERROR((C94/B98),0)</f>
        <v>0.98789346246973364</v>
      </c>
      <c r="D98" s="14">
        <f>IFERROR(AVERAGE(D94:D97),0)</f>
        <v>4595</v>
      </c>
      <c r="E98" s="14">
        <f>IFERROR(AVERAGE(E94:E97),0)</f>
        <v>4595</v>
      </c>
      <c r="F98" s="14">
        <f>IFERROR((F94/D98),0)</f>
        <v>1.0772578890097932</v>
      </c>
      <c r="G98" s="14">
        <f>IFERROR((G94/E98),0)</f>
        <v>1.0772578890097932</v>
      </c>
      <c r="H98" s="14">
        <f>IFERROR(AVERAGE(H94:H97),0)</f>
        <v>2060</v>
      </c>
      <c r="I98" s="14">
        <f>IFERROR(AVERAGE(I94:I97),0)</f>
        <v>2690</v>
      </c>
      <c r="J98" s="14">
        <f>IFERROR((J94/H98),0)</f>
        <v>1.5048543689320388</v>
      </c>
      <c r="K98" s="14">
        <f>IFERROR((K94/I98),0)</f>
        <v>1.1524163568773234</v>
      </c>
      <c r="L98" s="14">
        <f>IFERROR(AVERAGE(L94:L97),0)</f>
        <v>24265</v>
      </c>
      <c r="M98" s="14">
        <f>IFERROR((M94/L98),0)</f>
        <v>1.0838656501133319</v>
      </c>
    </row>
    <row r="99" spans="1:22" x14ac:dyDescent="0.3">
      <c r="G99" s="1"/>
      <c r="K99" s="1"/>
    </row>
    <row r="102" spans="1:22" x14ac:dyDescent="0.3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1" t="s">
        <v>1</v>
      </c>
      <c r="P102" s="1"/>
      <c r="Q102" s="1"/>
      <c r="R102" s="1"/>
      <c r="S102" s="1"/>
      <c r="T102" s="1"/>
      <c r="U102" s="1"/>
      <c r="V102" s="1"/>
    </row>
    <row r="103" spans="1:22" x14ac:dyDescent="0.3">
      <c r="A103" t="s">
        <v>3</v>
      </c>
      <c r="B103" s="3" t="s">
        <v>4</v>
      </c>
      <c r="C103" s="3" t="s">
        <v>5</v>
      </c>
      <c r="D103" s="4" t="s">
        <v>6</v>
      </c>
      <c r="E103" s="4"/>
      <c r="F103" s="4" t="s">
        <v>5</v>
      </c>
      <c r="G103" s="4"/>
      <c r="H103" s="3" t="s">
        <v>7</v>
      </c>
      <c r="I103" s="3"/>
      <c r="J103" s="3" t="s">
        <v>5</v>
      </c>
      <c r="K103" s="3"/>
      <c r="L103" s="4" t="s">
        <v>8</v>
      </c>
      <c r="M103" s="4" t="s">
        <v>9</v>
      </c>
      <c r="O103" s="16" t="s">
        <v>2</v>
      </c>
      <c r="P103" s="16"/>
      <c r="Q103" s="16"/>
      <c r="R103" s="16"/>
      <c r="S103" s="16"/>
    </row>
    <row r="104" spans="1:22" x14ac:dyDescent="0.3">
      <c r="A104">
        <v>1.3</v>
      </c>
      <c r="B104" s="11">
        <v>10040</v>
      </c>
      <c r="C104" s="12">
        <v>10200</v>
      </c>
      <c r="D104" s="11">
        <v>4600</v>
      </c>
      <c r="E104" s="11">
        <v>4660</v>
      </c>
      <c r="F104" s="12">
        <v>4950</v>
      </c>
      <c r="G104" s="12">
        <v>4950</v>
      </c>
      <c r="H104" s="11">
        <v>2160</v>
      </c>
      <c r="I104" s="11">
        <v>2680</v>
      </c>
      <c r="J104" s="12">
        <v>3100</v>
      </c>
      <c r="K104" s="12">
        <v>3100</v>
      </c>
      <c r="L104" s="11">
        <v>24140</v>
      </c>
      <c r="M104" s="12">
        <v>26300</v>
      </c>
      <c r="O104" s="15">
        <f>'Axle Cal'!P54</f>
        <v>27020</v>
      </c>
      <c r="P104" s="16"/>
      <c r="Q104" s="16"/>
      <c r="R104" s="16"/>
      <c r="S104" s="16"/>
    </row>
    <row r="105" spans="1:22" x14ac:dyDescent="0.3">
      <c r="A105">
        <v>1.3</v>
      </c>
      <c r="B105" s="11">
        <v>10060</v>
      </c>
      <c r="C105" s="13"/>
      <c r="D105" s="11">
        <v>4660</v>
      </c>
      <c r="E105" s="11">
        <v>4680</v>
      </c>
      <c r="F105" s="13"/>
      <c r="G105" s="13"/>
      <c r="H105" s="11">
        <v>2180</v>
      </c>
      <c r="I105" s="11">
        <v>2700</v>
      </c>
      <c r="J105" s="13"/>
      <c r="K105" s="13"/>
      <c r="L105" s="11">
        <v>24280</v>
      </c>
      <c r="M105" s="13"/>
      <c r="O105" s="16" t="s">
        <v>4</v>
      </c>
      <c r="P105" s="16" t="s">
        <v>10</v>
      </c>
      <c r="Q105" s="16"/>
      <c r="R105" s="16"/>
      <c r="S105" s="16"/>
    </row>
    <row r="106" spans="1:22" x14ac:dyDescent="0.3">
      <c r="A106">
        <v>1.4</v>
      </c>
      <c r="B106" s="11">
        <v>10140</v>
      </c>
      <c r="C106" s="13"/>
      <c r="D106" s="11">
        <v>4580</v>
      </c>
      <c r="E106" s="11">
        <v>4740</v>
      </c>
      <c r="F106" s="13"/>
      <c r="G106" s="13"/>
      <c r="H106" s="11">
        <v>2140</v>
      </c>
      <c r="I106" s="11">
        <v>2660</v>
      </c>
      <c r="J106" s="13"/>
      <c r="K106" s="13"/>
      <c r="L106" s="11">
        <v>24160</v>
      </c>
      <c r="M106" s="13"/>
      <c r="O106" s="15">
        <f>'Axle Cal'!P56</f>
        <v>9860</v>
      </c>
      <c r="P106" s="16"/>
      <c r="Q106" s="16"/>
      <c r="R106" s="16"/>
      <c r="S106" s="16"/>
    </row>
    <row r="107" spans="1:22" x14ac:dyDescent="0.3">
      <c r="A107">
        <v>1.4</v>
      </c>
      <c r="B107" s="11">
        <v>10020</v>
      </c>
      <c r="C107" s="13"/>
      <c r="D107" s="11">
        <v>4660</v>
      </c>
      <c r="E107" s="11">
        <v>4680</v>
      </c>
      <c r="F107" s="13"/>
      <c r="G107" s="13"/>
      <c r="H107" s="11">
        <v>2160</v>
      </c>
      <c r="I107" s="11">
        <v>2660</v>
      </c>
      <c r="J107" s="13"/>
      <c r="K107" s="13"/>
      <c r="L107" s="11">
        <v>24180</v>
      </c>
      <c r="M107" s="13"/>
      <c r="O107" s="16" t="s">
        <v>11</v>
      </c>
      <c r="P107" s="16" t="s">
        <v>12</v>
      </c>
      <c r="Q107" s="16"/>
      <c r="R107" s="16"/>
      <c r="S107" s="16"/>
    </row>
    <row r="108" spans="1:22" x14ac:dyDescent="0.3">
      <c r="A108" t="s">
        <v>15</v>
      </c>
      <c r="B108" s="14">
        <f>IFERROR(AVERAGE(B104:B107),0)</f>
        <v>10065</v>
      </c>
      <c r="C108" s="14">
        <f>IFERROR((C104/B108),0)</f>
        <v>1.0134128166915053</v>
      </c>
      <c r="D108" s="14">
        <f>IFERROR(AVERAGE(D104:D107),0)</f>
        <v>4625</v>
      </c>
      <c r="E108" s="14">
        <f>IFERROR(AVERAGE(E104:E107),0)</f>
        <v>4690</v>
      </c>
      <c r="F108" s="14">
        <f>IFERROR((F104/D108),0)</f>
        <v>1.0702702702702702</v>
      </c>
      <c r="G108" s="14">
        <f>IFERROR((G104/E108),0)</f>
        <v>1.0554371002132197</v>
      </c>
      <c r="H108" s="14">
        <f>IFERROR(AVERAGE(H104:H107),0)</f>
        <v>2160</v>
      </c>
      <c r="I108" s="14">
        <f>IFERROR(AVERAGE(I104:I107),0)</f>
        <v>2675</v>
      </c>
      <c r="J108" s="14">
        <f>IFERROR((J104/H108),0)</f>
        <v>1.4351851851851851</v>
      </c>
      <c r="K108" s="14">
        <f>IFERROR((K104/I108),0)</f>
        <v>1.1588785046728971</v>
      </c>
      <c r="L108" s="14">
        <f>IFERROR(AVERAGE(L104:L107),0)</f>
        <v>24190</v>
      </c>
      <c r="M108" s="14">
        <f>IFERROR((M104/L108),0)</f>
        <v>1.0872261264985532</v>
      </c>
      <c r="O108" s="15">
        <f>'Axle Cal'!P109</f>
        <v>0</v>
      </c>
      <c r="P108" s="16" t="s">
        <v>13</v>
      </c>
      <c r="Q108" s="15">
        <f>O108/2</f>
        <v>0</v>
      </c>
      <c r="R108" s="16" t="s">
        <v>14</v>
      </c>
      <c r="S108" s="15">
        <f>O108/2</f>
        <v>0</v>
      </c>
    </row>
    <row r="109" spans="1:22" x14ac:dyDescent="0.3">
      <c r="G109" s="1"/>
      <c r="K109" s="1"/>
      <c r="O109" s="16" t="s">
        <v>16</v>
      </c>
      <c r="P109" s="16" t="s">
        <v>17</v>
      </c>
      <c r="Q109" s="16"/>
      <c r="R109" s="16"/>
      <c r="S109" s="16"/>
    </row>
    <row r="110" spans="1:22" x14ac:dyDescent="0.3">
      <c r="O110" s="15">
        <f>'Axle Cal'!P111</f>
        <v>0</v>
      </c>
      <c r="P110" s="16" t="s">
        <v>18</v>
      </c>
      <c r="Q110" s="15">
        <f>O110/2</f>
        <v>0</v>
      </c>
      <c r="R110" s="16" t="s">
        <v>19</v>
      </c>
      <c r="S110" s="15">
        <f>O110/2</f>
        <v>0</v>
      </c>
    </row>
    <row r="111" spans="1:22" x14ac:dyDescent="0.3">
      <c r="A111">
        <v>3</v>
      </c>
      <c r="B111" s="11">
        <v>10080</v>
      </c>
      <c r="C111" s="12">
        <v>10200</v>
      </c>
      <c r="D111" s="11">
        <v>4620</v>
      </c>
      <c r="E111" s="11">
        <v>4660</v>
      </c>
      <c r="F111" s="12">
        <v>4950</v>
      </c>
      <c r="G111" s="12">
        <v>4950</v>
      </c>
      <c r="H111" s="11">
        <v>2180</v>
      </c>
      <c r="I111" s="11">
        <v>2620</v>
      </c>
      <c r="J111" s="12">
        <v>3100</v>
      </c>
      <c r="K111" s="12">
        <v>3100</v>
      </c>
      <c r="L111" s="11">
        <v>24160</v>
      </c>
      <c r="M111" s="12">
        <v>26300</v>
      </c>
      <c r="O111" s="16" t="s">
        <v>20</v>
      </c>
      <c r="P111" s="16" t="s">
        <v>21</v>
      </c>
      <c r="Q111" s="16"/>
      <c r="R111" s="16"/>
      <c r="S111" s="16"/>
    </row>
    <row r="112" spans="1:22" x14ac:dyDescent="0.3">
      <c r="A112">
        <v>3</v>
      </c>
      <c r="B112" s="11">
        <v>10400</v>
      </c>
      <c r="C112" s="13"/>
      <c r="D112" s="11">
        <v>4640</v>
      </c>
      <c r="E112" s="11">
        <v>4600</v>
      </c>
      <c r="F112" s="13"/>
      <c r="G112" s="13"/>
      <c r="H112" s="11">
        <v>2180</v>
      </c>
      <c r="I112" s="11">
        <v>2620</v>
      </c>
      <c r="J112" s="13"/>
      <c r="K112" s="13"/>
      <c r="L112" s="11">
        <v>24480</v>
      </c>
      <c r="M112" s="13"/>
    </row>
    <row r="113" spans="1:22" x14ac:dyDescent="0.3">
      <c r="A113">
        <v>3</v>
      </c>
      <c r="B113" s="11">
        <v>10420</v>
      </c>
      <c r="C113" s="13"/>
      <c r="D113" s="11">
        <v>4640</v>
      </c>
      <c r="E113" s="11">
        <v>4620</v>
      </c>
      <c r="F113" s="13"/>
      <c r="G113" s="13"/>
      <c r="H113" s="11">
        <v>2220</v>
      </c>
      <c r="I113" s="11">
        <v>2620</v>
      </c>
      <c r="J113" s="13"/>
      <c r="K113" s="13"/>
      <c r="L113" s="11">
        <v>24520</v>
      </c>
      <c r="M113" s="13"/>
    </row>
    <row r="114" spans="1:22" x14ac:dyDescent="0.3">
      <c r="A114">
        <v>3</v>
      </c>
      <c r="B114" s="11">
        <v>10340</v>
      </c>
      <c r="C114" s="13"/>
      <c r="D114" s="11">
        <v>4600</v>
      </c>
      <c r="E114" s="11">
        <v>4600</v>
      </c>
      <c r="F114" s="13"/>
      <c r="G114" s="13"/>
      <c r="H114" s="11">
        <v>2180</v>
      </c>
      <c r="I114" s="11">
        <v>2660</v>
      </c>
      <c r="J114" s="13"/>
      <c r="K114" s="13"/>
      <c r="L114" s="11">
        <v>24380</v>
      </c>
      <c r="M114" s="13"/>
    </row>
    <row r="115" spans="1:22" x14ac:dyDescent="0.3">
      <c r="A115" t="s">
        <v>15</v>
      </c>
      <c r="B115" s="14">
        <f>IFERROR(AVERAGE(B111:B114),0)</f>
        <v>10310</v>
      </c>
      <c r="C115" s="14">
        <f>IFERROR((C111/B115),0)</f>
        <v>0.98933074684772071</v>
      </c>
      <c r="D115" s="14">
        <f>IFERROR(AVERAGE(D111:D114),0)</f>
        <v>4625</v>
      </c>
      <c r="E115" s="14">
        <f>IFERROR(AVERAGE(E111:E114),0)</f>
        <v>4620</v>
      </c>
      <c r="F115" s="14">
        <f>IFERROR((F111/D115),0)</f>
        <v>1.0702702702702702</v>
      </c>
      <c r="G115" s="14">
        <f>IFERROR((G111/E115),0)</f>
        <v>1.0714285714285714</v>
      </c>
      <c r="H115" s="14">
        <f>IFERROR(AVERAGE(H111:H114),0)</f>
        <v>2190</v>
      </c>
      <c r="I115" s="14">
        <f>IFERROR(AVERAGE(I111:I114),0)</f>
        <v>2630</v>
      </c>
      <c r="J115" s="14">
        <f>IFERROR((J111/H115),0)</f>
        <v>1.4155251141552512</v>
      </c>
      <c r="K115" s="14">
        <f>IFERROR((K111/I115),0)</f>
        <v>1.1787072243346008</v>
      </c>
      <c r="L115" s="14">
        <f>IFERROR(AVERAGE(L111:L114),0)</f>
        <v>24385</v>
      </c>
      <c r="M115" s="14">
        <f>IFERROR((M111/L115),0)</f>
        <v>1.0785318843551364</v>
      </c>
    </row>
    <row r="116" spans="1:22" x14ac:dyDescent="0.3">
      <c r="G116" s="1"/>
      <c r="K116" s="1"/>
    </row>
    <row r="118" spans="1:22" x14ac:dyDescent="0.3">
      <c r="A118">
        <v>4</v>
      </c>
      <c r="B118" s="11">
        <v>10320</v>
      </c>
      <c r="C118" s="12">
        <v>10200</v>
      </c>
      <c r="D118" s="11">
        <v>4580</v>
      </c>
      <c r="E118" s="11">
        <v>4560</v>
      </c>
      <c r="F118" s="12">
        <v>4950</v>
      </c>
      <c r="G118" s="12">
        <v>4950</v>
      </c>
      <c r="H118" s="11">
        <v>2080</v>
      </c>
      <c r="I118" s="11">
        <v>2720</v>
      </c>
      <c r="J118" s="12">
        <v>3100</v>
      </c>
      <c r="K118" s="12">
        <v>3100</v>
      </c>
      <c r="L118" s="11">
        <v>24260</v>
      </c>
      <c r="M118" s="12">
        <v>26300</v>
      </c>
    </row>
    <row r="119" spans="1:22" x14ac:dyDescent="0.3">
      <c r="A119">
        <v>3.9</v>
      </c>
      <c r="B119" s="11">
        <v>10340</v>
      </c>
      <c r="C119" s="13"/>
      <c r="D119" s="11">
        <v>4660</v>
      </c>
      <c r="E119" s="11">
        <v>4620</v>
      </c>
      <c r="F119" s="13"/>
      <c r="G119" s="13"/>
      <c r="H119" s="11">
        <v>2060</v>
      </c>
      <c r="I119" s="11">
        <v>2680</v>
      </c>
      <c r="J119" s="13"/>
      <c r="K119" s="13"/>
      <c r="L119" s="11">
        <v>24360</v>
      </c>
      <c r="M119" s="13"/>
    </row>
    <row r="120" spans="1:22" x14ac:dyDescent="0.3">
      <c r="A120">
        <v>4.0999999999999996</v>
      </c>
      <c r="B120" s="11">
        <v>10340</v>
      </c>
      <c r="C120" s="13"/>
      <c r="D120" s="11">
        <v>4580</v>
      </c>
      <c r="E120" s="11">
        <v>4600</v>
      </c>
      <c r="F120" s="13"/>
      <c r="G120" s="13"/>
      <c r="H120" s="11">
        <v>2020</v>
      </c>
      <c r="I120" s="11">
        <v>2740</v>
      </c>
      <c r="J120" s="13"/>
      <c r="K120" s="13"/>
      <c r="L120" s="11">
        <v>24280</v>
      </c>
      <c r="M120" s="13"/>
    </row>
    <row r="121" spans="1:22" x14ac:dyDescent="0.3">
      <c r="A121">
        <v>4</v>
      </c>
      <c r="B121" s="11">
        <v>10300</v>
      </c>
      <c r="C121" s="13"/>
      <c r="D121" s="11">
        <v>4560</v>
      </c>
      <c r="E121" s="11">
        <v>4600</v>
      </c>
      <c r="F121" s="13"/>
      <c r="G121" s="13"/>
      <c r="H121" s="11">
        <v>2080</v>
      </c>
      <c r="I121" s="11">
        <v>2620</v>
      </c>
      <c r="J121" s="13"/>
      <c r="K121" s="13"/>
      <c r="L121" s="11">
        <v>24160</v>
      </c>
      <c r="M121" s="13"/>
    </row>
    <row r="122" spans="1:22" x14ac:dyDescent="0.3">
      <c r="A122" t="s">
        <v>15</v>
      </c>
      <c r="B122" s="14">
        <f>IFERROR(AVERAGE(B118:B121),0)</f>
        <v>10325</v>
      </c>
      <c r="C122" s="14">
        <f>IFERROR((C118/B122),0)</f>
        <v>0.98789346246973364</v>
      </c>
      <c r="D122" s="14">
        <f>IFERROR(AVERAGE(D118:D121),0)</f>
        <v>4595</v>
      </c>
      <c r="E122" s="14">
        <f>IFERROR(AVERAGE(E118:E121),0)</f>
        <v>4595</v>
      </c>
      <c r="F122" s="14">
        <f>IFERROR((F118/D122),0)</f>
        <v>1.0772578890097932</v>
      </c>
      <c r="G122" s="14">
        <f>IFERROR((G118/E122),0)</f>
        <v>1.0772578890097932</v>
      </c>
      <c r="H122" s="14">
        <f>IFERROR(AVERAGE(H118:H121),0)</f>
        <v>2060</v>
      </c>
      <c r="I122" s="14">
        <f>IFERROR(AVERAGE(I118:I121),0)</f>
        <v>2690</v>
      </c>
      <c r="J122" s="14">
        <f>IFERROR((J118/H122),0)</f>
        <v>1.5048543689320388</v>
      </c>
      <c r="K122" s="14">
        <f>IFERROR((K118/I122),0)</f>
        <v>1.1524163568773234</v>
      </c>
      <c r="L122" s="14">
        <f>IFERROR(AVERAGE(L118:L121),0)</f>
        <v>24265</v>
      </c>
      <c r="M122" s="14">
        <f>IFERROR((M118/L122),0)</f>
        <v>1.0838656501133319</v>
      </c>
    </row>
    <row r="123" spans="1:22" x14ac:dyDescent="0.3">
      <c r="G123" s="1"/>
      <c r="K123" s="1"/>
    </row>
    <row r="128" spans="1:22" x14ac:dyDescent="0.3">
      <c r="A128" s="62" t="s">
        <v>32</v>
      </c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1" t="s">
        <v>23</v>
      </c>
      <c r="P128" s="1"/>
      <c r="Q128" s="1"/>
      <c r="R128" s="1"/>
      <c r="S128" s="1"/>
      <c r="T128" s="1"/>
      <c r="U128" s="1"/>
      <c r="V128" s="1"/>
    </row>
    <row r="129" spans="1:19" x14ac:dyDescent="0.3">
      <c r="A129" t="s">
        <v>3</v>
      </c>
      <c r="B129" s="3" t="s">
        <v>4</v>
      </c>
      <c r="C129" s="3" t="s">
        <v>5</v>
      </c>
      <c r="D129" s="4" t="s">
        <v>6</v>
      </c>
      <c r="E129" s="4"/>
      <c r="F129" s="4" t="s">
        <v>5</v>
      </c>
      <c r="G129" s="4"/>
      <c r="H129" s="3" t="s">
        <v>7</v>
      </c>
      <c r="I129" s="3"/>
      <c r="J129" s="3" t="s">
        <v>5</v>
      </c>
      <c r="K129" s="3"/>
      <c r="L129" s="4" t="s">
        <v>8</v>
      </c>
      <c r="M129" s="4" t="s">
        <v>9</v>
      </c>
      <c r="O129" t="s">
        <v>2</v>
      </c>
    </row>
    <row r="130" spans="1:19" x14ac:dyDescent="0.3">
      <c r="A130">
        <v>1.3</v>
      </c>
      <c r="B130" s="11">
        <v>10040</v>
      </c>
      <c r="C130" s="12">
        <v>10200</v>
      </c>
      <c r="D130" s="11">
        <v>4600</v>
      </c>
      <c r="E130" s="11">
        <v>4660</v>
      </c>
      <c r="F130" s="12">
        <v>4950</v>
      </c>
      <c r="G130" s="12">
        <v>4950</v>
      </c>
      <c r="H130" s="11">
        <v>2160</v>
      </c>
      <c r="I130" s="11">
        <v>2680</v>
      </c>
      <c r="J130" s="12">
        <v>3100</v>
      </c>
      <c r="K130" s="12">
        <v>3100</v>
      </c>
      <c r="L130" s="11">
        <v>24140</v>
      </c>
      <c r="M130" s="12">
        <v>26300</v>
      </c>
      <c r="O130" s="2">
        <v>89580</v>
      </c>
    </row>
    <row r="131" spans="1:19" x14ac:dyDescent="0.3">
      <c r="A131">
        <v>1.3</v>
      </c>
      <c r="B131" s="11">
        <v>10060</v>
      </c>
      <c r="C131" s="13"/>
      <c r="D131" s="11">
        <v>4660</v>
      </c>
      <c r="E131" s="11">
        <v>4680</v>
      </c>
      <c r="F131" s="13"/>
      <c r="G131" s="13"/>
      <c r="H131" s="11">
        <v>2180</v>
      </c>
      <c r="I131" s="11">
        <v>2700</v>
      </c>
      <c r="J131" s="13"/>
      <c r="K131" s="13"/>
      <c r="L131" s="11">
        <v>24280</v>
      </c>
      <c r="M131" s="13"/>
      <c r="O131" t="s">
        <v>4</v>
      </c>
      <c r="P131" t="s">
        <v>10</v>
      </c>
    </row>
    <row r="132" spans="1:19" x14ac:dyDescent="0.3">
      <c r="A132">
        <v>1.4</v>
      </c>
      <c r="B132" s="11">
        <v>10140</v>
      </c>
      <c r="C132" s="13"/>
      <c r="D132" s="11">
        <v>4580</v>
      </c>
      <c r="E132" s="11">
        <v>4740</v>
      </c>
      <c r="F132" s="13"/>
      <c r="G132" s="13"/>
      <c r="H132" s="11">
        <v>2140</v>
      </c>
      <c r="I132" s="11">
        <v>2660</v>
      </c>
      <c r="J132" s="13"/>
      <c r="K132" s="13"/>
      <c r="L132" s="11">
        <v>24160</v>
      </c>
      <c r="M132" s="13"/>
      <c r="O132" s="17">
        <f>'Axle Cal'!P133</f>
        <v>0</v>
      </c>
    </row>
    <row r="133" spans="1:19" x14ac:dyDescent="0.3">
      <c r="A133">
        <v>1.4</v>
      </c>
      <c r="B133" s="11">
        <v>10020</v>
      </c>
      <c r="C133" s="13"/>
      <c r="D133" s="11">
        <v>4660</v>
      </c>
      <c r="E133" s="11">
        <v>4680</v>
      </c>
      <c r="F133" s="13"/>
      <c r="G133" s="13"/>
      <c r="H133" s="11">
        <v>2160</v>
      </c>
      <c r="I133" s="11">
        <v>2660</v>
      </c>
      <c r="J133" s="13"/>
      <c r="K133" s="13"/>
      <c r="L133" s="11">
        <v>24180</v>
      </c>
      <c r="M133" s="13"/>
      <c r="O133" t="s">
        <v>11</v>
      </c>
      <c r="P133" t="s">
        <v>12</v>
      </c>
    </row>
    <row r="134" spans="1:19" x14ac:dyDescent="0.3">
      <c r="A134" t="s">
        <v>15</v>
      </c>
      <c r="B134" s="14">
        <f>IFERROR(AVERAGE(B130:B133),0)</f>
        <v>10065</v>
      </c>
      <c r="C134" s="14">
        <f>IFERROR((C130/B134),0)</f>
        <v>1.0134128166915053</v>
      </c>
      <c r="D134" s="14">
        <f>IFERROR(AVERAGE(D130:D133),0)</f>
        <v>4625</v>
      </c>
      <c r="E134" s="14">
        <f>IFERROR(AVERAGE(E130:E133),0)</f>
        <v>4690</v>
      </c>
      <c r="F134" s="14">
        <f>IFERROR((F130/D134),0)</f>
        <v>1.0702702702702702</v>
      </c>
      <c r="G134" s="14">
        <f>IFERROR((G130/E134),0)</f>
        <v>1.0554371002132197</v>
      </c>
      <c r="H134" s="14">
        <f>IFERROR(AVERAGE(H130:H133),0)</f>
        <v>2160</v>
      </c>
      <c r="I134" s="14">
        <f>IFERROR(AVERAGE(I130:I133),0)</f>
        <v>2675</v>
      </c>
      <c r="J134" s="14">
        <f>IFERROR((J130/H134),0)</f>
        <v>1.4351851851851851</v>
      </c>
      <c r="K134" s="14">
        <f>IFERROR((K130/I134),0)</f>
        <v>1.1588785046728971</v>
      </c>
      <c r="L134" s="14">
        <f>IFERROR(AVERAGE(L130:L133),0)</f>
        <v>24190</v>
      </c>
      <c r="M134" s="14">
        <f>IFERROR((M130/L134),0)</f>
        <v>1.0872261264985532</v>
      </c>
      <c r="O134" s="17">
        <f>'Axle Cal'!P135</f>
        <v>0</v>
      </c>
      <c r="P134" t="s">
        <v>13</v>
      </c>
      <c r="Q134" s="2">
        <f>O134/2</f>
        <v>0</v>
      </c>
      <c r="R134" t="s">
        <v>14</v>
      </c>
      <c r="S134" s="2">
        <f>O134/2</f>
        <v>0</v>
      </c>
    </row>
    <row r="135" spans="1:19" x14ac:dyDescent="0.3">
      <c r="G135" s="1"/>
      <c r="K135" s="1"/>
      <c r="O135" t="s">
        <v>16</v>
      </c>
      <c r="P135" t="s">
        <v>17</v>
      </c>
    </row>
    <row r="136" spans="1:19" x14ac:dyDescent="0.3">
      <c r="O136" s="17">
        <f>'Axle Cal'!P139</f>
        <v>0</v>
      </c>
      <c r="P136" t="s">
        <v>18</v>
      </c>
      <c r="Q136" s="2">
        <f>O136/2</f>
        <v>0</v>
      </c>
      <c r="R136" t="s">
        <v>19</v>
      </c>
      <c r="S136" s="2">
        <f>O136/2</f>
        <v>0</v>
      </c>
    </row>
    <row r="137" spans="1:19" x14ac:dyDescent="0.3">
      <c r="A137">
        <v>3</v>
      </c>
      <c r="B137" s="11">
        <v>10080</v>
      </c>
      <c r="C137" s="12">
        <v>10200</v>
      </c>
      <c r="D137" s="11">
        <v>4620</v>
      </c>
      <c r="E137" s="11">
        <v>4660</v>
      </c>
      <c r="F137" s="12">
        <v>4950</v>
      </c>
      <c r="G137" s="12">
        <v>4950</v>
      </c>
      <c r="H137" s="11">
        <v>2180</v>
      </c>
      <c r="I137" s="11">
        <v>2620</v>
      </c>
      <c r="J137" s="12">
        <v>3100</v>
      </c>
      <c r="K137" s="12">
        <v>3100</v>
      </c>
      <c r="L137" s="11">
        <v>24160</v>
      </c>
      <c r="M137" s="12">
        <v>26300</v>
      </c>
      <c r="O137" t="s">
        <v>20</v>
      </c>
      <c r="P137" t="s">
        <v>21</v>
      </c>
    </row>
    <row r="138" spans="1:19" x14ac:dyDescent="0.3">
      <c r="A138">
        <v>3</v>
      </c>
      <c r="B138" s="11">
        <v>10400</v>
      </c>
      <c r="C138" s="13"/>
      <c r="D138" s="11">
        <v>4640</v>
      </c>
      <c r="E138" s="11">
        <v>4600</v>
      </c>
      <c r="F138" s="13"/>
      <c r="G138" s="13"/>
      <c r="H138" s="11">
        <v>2180</v>
      </c>
      <c r="I138" s="11">
        <v>2620</v>
      </c>
      <c r="J138" s="13"/>
      <c r="K138" s="13"/>
      <c r="L138" s="11">
        <v>24480</v>
      </c>
      <c r="M138" s="13"/>
    </row>
    <row r="139" spans="1:19" x14ac:dyDescent="0.3">
      <c r="A139">
        <v>3</v>
      </c>
      <c r="B139" s="11">
        <v>10420</v>
      </c>
      <c r="C139" s="13"/>
      <c r="D139" s="11">
        <v>4640</v>
      </c>
      <c r="E139" s="11">
        <v>4620</v>
      </c>
      <c r="F139" s="13"/>
      <c r="G139" s="13"/>
      <c r="H139" s="11">
        <v>2220</v>
      </c>
      <c r="I139" s="11">
        <v>2620</v>
      </c>
      <c r="J139" s="13"/>
      <c r="K139" s="13"/>
      <c r="L139" s="11">
        <v>24520</v>
      </c>
      <c r="M139" s="13"/>
    </row>
    <row r="140" spans="1:19" x14ac:dyDescent="0.3">
      <c r="A140">
        <v>3</v>
      </c>
      <c r="B140" s="11">
        <v>10340</v>
      </c>
      <c r="C140" s="13"/>
      <c r="D140" s="11">
        <v>4600</v>
      </c>
      <c r="E140" s="11">
        <v>4600</v>
      </c>
      <c r="F140" s="13"/>
      <c r="G140" s="13"/>
      <c r="H140" s="11">
        <v>2180</v>
      </c>
      <c r="I140" s="11">
        <v>2660</v>
      </c>
      <c r="J140" s="13"/>
      <c r="K140" s="13"/>
      <c r="L140" s="11">
        <v>24380</v>
      </c>
      <c r="M140" s="13"/>
    </row>
    <row r="141" spans="1:19" x14ac:dyDescent="0.3">
      <c r="A141" t="s">
        <v>15</v>
      </c>
      <c r="B141" s="14">
        <f>IFERROR(AVERAGE(B137:B140),0)</f>
        <v>10310</v>
      </c>
      <c r="C141" s="14">
        <f>IFERROR((C137/B141),0)</f>
        <v>0.98933074684772071</v>
      </c>
      <c r="D141" s="14">
        <f>IFERROR(AVERAGE(D137:D140),0)</f>
        <v>4625</v>
      </c>
      <c r="E141" s="14">
        <f>IFERROR(AVERAGE(E137:E140),0)</f>
        <v>4620</v>
      </c>
      <c r="F141" s="14">
        <f>IFERROR((F137/D141),0)</f>
        <v>1.0702702702702702</v>
      </c>
      <c r="G141" s="14">
        <f>IFERROR((G137/E141),0)</f>
        <v>1.0714285714285714</v>
      </c>
      <c r="H141" s="14">
        <f>IFERROR(AVERAGE(H137:H140),0)</f>
        <v>2190</v>
      </c>
      <c r="I141" s="14">
        <f>IFERROR(AVERAGE(I137:I140),0)</f>
        <v>2630</v>
      </c>
      <c r="J141" s="14">
        <f>IFERROR((J137/H141),0)</f>
        <v>1.4155251141552512</v>
      </c>
      <c r="K141" s="14">
        <f>IFERROR((K137/I141),0)</f>
        <v>1.1787072243346008</v>
      </c>
      <c r="L141" s="14">
        <f>IFERROR(AVERAGE(L137:L140),0)</f>
        <v>24385</v>
      </c>
      <c r="M141" s="14">
        <f>IFERROR((M137/L141),0)</f>
        <v>1.0785318843551364</v>
      </c>
    </row>
    <row r="142" spans="1:19" x14ac:dyDescent="0.3">
      <c r="G142" s="1"/>
      <c r="K142" s="1"/>
    </row>
    <row r="144" spans="1:19" x14ac:dyDescent="0.3">
      <c r="A144">
        <v>4</v>
      </c>
      <c r="B144" s="11">
        <v>10320</v>
      </c>
      <c r="C144" s="12">
        <v>10200</v>
      </c>
      <c r="D144" s="11">
        <v>4580</v>
      </c>
      <c r="E144" s="11">
        <v>4560</v>
      </c>
      <c r="F144" s="12">
        <v>4950</v>
      </c>
      <c r="G144" s="12">
        <v>4950</v>
      </c>
      <c r="H144" s="11">
        <v>2080</v>
      </c>
      <c r="I144" s="11">
        <v>2720</v>
      </c>
      <c r="J144" s="12">
        <v>3100</v>
      </c>
      <c r="K144" s="12">
        <v>3100</v>
      </c>
      <c r="L144" s="11">
        <v>24260</v>
      </c>
      <c r="M144" s="12">
        <v>26300</v>
      </c>
    </row>
    <row r="145" spans="1:16" x14ac:dyDescent="0.3">
      <c r="A145">
        <v>3.9</v>
      </c>
      <c r="B145" s="11">
        <v>10340</v>
      </c>
      <c r="C145" s="13"/>
      <c r="D145" s="11">
        <v>4660</v>
      </c>
      <c r="E145" s="11">
        <v>4620</v>
      </c>
      <c r="F145" s="13"/>
      <c r="G145" s="13"/>
      <c r="H145" s="11">
        <v>2060</v>
      </c>
      <c r="I145" s="11">
        <v>2680</v>
      </c>
      <c r="J145" s="13"/>
      <c r="K145" s="13"/>
      <c r="L145" s="11">
        <v>24360</v>
      </c>
      <c r="M145" s="13"/>
    </row>
    <row r="146" spans="1:16" x14ac:dyDescent="0.3">
      <c r="A146">
        <v>4.0999999999999996</v>
      </c>
      <c r="B146" s="11">
        <v>10340</v>
      </c>
      <c r="C146" s="13"/>
      <c r="D146" s="11">
        <v>4580</v>
      </c>
      <c r="E146" s="11">
        <v>4600</v>
      </c>
      <c r="F146" s="13"/>
      <c r="G146" s="13"/>
      <c r="H146" s="11">
        <v>2020</v>
      </c>
      <c r="I146" s="11">
        <v>2740</v>
      </c>
      <c r="J146" s="13"/>
      <c r="K146" s="13"/>
      <c r="L146" s="11">
        <v>24280</v>
      </c>
      <c r="M146" s="13"/>
    </row>
    <row r="147" spans="1:16" x14ac:dyDescent="0.3">
      <c r="A147">
        <v>4</v>
      </c>
      <c r="B147" s="11">
        <v>10300</v>
      </c>
      <c r="C147" s="13"/>
      <c r="D147" s="11">
        <v>4560</v>
      </c>
      <c r="E147" s="11">
        <v>4600</v>
      </c>
      <c r="F147" s="13"/>
      <c r="G147" s="13"/>
      <c r="H147" s="11">
        <v>2080</v>
      </c>
      <c r="I147" s="11">
        <v>2620</v>
      </c>
      <c r="J147" s="13"/>
      <c r="K147" s="13"/>
      <c r="L147" s="11">
        <v>24160</v>
      </c>
      <c r="M147" s="13"/>
    </row>
    <row r="148" spans="1:16" x14ac:dyDescent="0.3">
      <c r="A148" t="s">
        <v>15</v>
      </c>
      <c r="B148" s="14">
        <f>IFERROR(AVERAGE(B144:B147),0)</f>
        <v>10325</v>
      </c>
      <c r="C148" s="14">
        <f>IFERROR((C144/B148),0)</f>
        <v>0.98789346246973364</v>
      </c>
      <c r="D148" s="14">
        <f>IFERROR(AVERAGE(D144:D147),0)</f>
        <v>4595</v>
      </c>
      <c r="E148" s="14">
        <f>IFERROR(AVERAGE(E144:E147),0)</f>
        <v>4595</v>
      </c>
      <c r="F148" s="14">
        <f>IFERROR((F144/D148),0)</f>
        <v>1.0772578890097932</v>
      </c>
      <c r="G148" s="14">
        <f>IFERROR((G144/E148),0)</f>
        <v>1.0772578890097932</v>
      </c>
      <c r="H148" s="14">
        <f>IFERROR(AVERAGE(H144:H147),0)</f>
        <v>2060</v>
      </c>
      <c r="I148" s="14">
        <f>IFERROR(AVERAGE(I144:I147),0)</f>
        <v>2690</v>
      </c>
      <c r="J148" s="14">
        <f>IFERROR((J144/H148),0)</f>
        <v>1.5048543689320388</v>
      </c>
      <c r="K148" s="14">
        <f>IFERROR((K144/I148),0)</f>
        <v>1.1524163568773234</v>
      </c>
      <c r="L148" s="14">
        <f>IFERROR(AVERAGE(L144:L147),0)</f>
        <v>24265</v>
      </c>
      <c r="M148" s="14">
        <f>IFERROR((M144/L148),0)</f>
        <v>1.0838656501133319</v>
      </c>
    </row>
    <row r="149" spans="1:16" x14ac:dyDescent="0.3">
      <c r="H149" s="1"/>
      <c r="L149" s="1"/>
    </row>
    <row r="153" spans="1:16" ht="16.2" thickBot="1" x14ac:dyDescent="0.35">
      <c r="A153" s="20" t="s">
        <v>26</v>
      </c>
      <c r="B153" s="20"/>
      <c r="L153" s="64"/>
      <c r="M153" s="64"/>
      <c r="N153" s="64"/>
      <c r="O153" s="64"/>
      <c r="P153" s="7"/>
    </row>
    <row r="154" spans="1:16" ht="16.8" thickTop="1" thickBot="1" x14ac:dyDescent="0.35">
      <c r="A154" s="20" t="s">
        <v>27</v>
      </c>
      <c r="B154" s="20"/>
      <c r="L154" s="65"/>
      <c r="M154" s="65"/>
      <c r="N154" s="65"/>
      <c r="O154" s="65"/>
      <c r="P154" s="7"/>
    </row>
    <row r="155" spans="1:16" ht="16.8" thickTop="1" thickBot="1" x14ac:dyDescent="0.35">
      <c r="A155" s="30" t="s">
        <v>28</v>
      </c>
      <c r="B155" s="30"/>
      <c r="L155" s="65"/>
      <c r="M155" s="65"/>
      <c r="N155" s="65"/>
      <c r="O155" s="65"/>
      <c r="P155" s="7"/>
    </row>
    <row r="156" spans="1:16" ht="16.8" thickTop="1" thickBot="1" x14ac:dyDescent="0.35">
      <c r="A156" s="20" t="s">
        <v>29</v>
      </c>
      <c r="B156" s="20"/>
      <c r="L156" s="65"/>
      <c r="M156" s="65"/>
      <c r="N156" s="65"/>
      <c r="O156" s="65"/>
      <c r="P156" s="7"/>
    </row>
    <row r="157" spans="1:16" ht="16.8" thickTop="1" thickBot="1" x14ac:dyDescent="0.35">
      <c r="A157" s="20" t="s">
        <v>30</v>
      </c>
      <c r="B157" s="20"/>
      <c r="L157" s="65"/>
      <c r="M157" s="65"/>
      <c r="N157" s="65"/>
      <c r="O157" s="65"/>
      <c r="P157" s="7"/>
    </row>
    <row r="158" spans="1:16" ht="16.2" thickTop="1" x14ac:dyDescent="0.3">
      <c r="A158" s="10" t="s">
        <v>31</v>
      </c>
      <c r="L158" s="7"/>
      <c r="M158" s="7"/>
      <c r="N158" s="7"/>
      <c r="O158" s="7"/>
    </row>
  </sheetData>
  <mergeCells count="16">
    <mergeCell ref="A78:N78"/>
    <mergeCell ref="A1:N1"/>
    <mergeCell ref="A26:N26"/>
    <mergeCell ref="A52:N52"/>
    <mergeCell ref="A128:N128"/>
    <mergeCell ref="A102:N102"/>
    <mergeCell ref="A156:B156"/>
    <mergeCell ref="A157:B157"/>
    <mergeCell ref="A153:B153"/>
    <mergeCell ref="A154:B154"/>
    <mergeCell ref="A155:B155"/>
    <mergeCell ref="L153:O153"/>
    <mergeCell ref="L154:O154"/>
    <mergeCell ref="L155:O155"/>
    <mergeCell ref="L156:O156"/>
    <mergeCell ref="L157:O157"/>
  </mergeCells>
  <hyperlinks>
    <hyperlink ref="A158" r:id="rId1" xr:uid="{C35D350A-FCB8-4B49-9585-57DFC620538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4DB75757D99048B39FB0F2B5AAFE06" ma:contentTypeVersion="14" ma:contentTypeDescription="Create a new document." ma:contentTypeScope="" ma:versionID="19699f00f054b03b6bf5e0ae7224ed21">
  <xsd:schema xmlns:xsd="http://www.w3.org/2001/XMLSchema" xmlns:xs="http://www.w3.org/2001/XMLSchema" xmlns:p="http://schemas.microsoft.com/office/2006/metadata/properties" xmlns:ns3="5b1fd9a7-eeb3-4e2c-99a4-9431248f1eb4" xmlns:ns4="007a30e3-8a43-4030-b760-a6a31f3d6d81" targetNamespace="http://schemas.microsoft.com/office/2006/metadata/properties" ma:root="true" ma:fieldsID="1ca88f02eef43868ab9955470b659060" ns3:_="" ns4:_="">
    <xsd:import namespace="5b1fd9a7-eeb3-4e2c-99a4-9431248f1eb4"/>
    <xsd:import namespace="007a30e3-8a43-4030-b760-a6a31f3d6d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fd9a7-eeb3-4e2c-99a4-9431248f1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a30e3-8a43-4030-b760-a6a31f3d6d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C9CE2D-59FD-496E-A849-E795DA350E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5EEFAD-0D2B-4A6B-BF87-F918D5D51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fd9a7-eeb3-4e2c-99a4-9431248f1eb4"/>
    <ds:schemaRef ds:uri="007a30e3-8a43-4030-b760-a6a31f3d6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A0111A-A9EA-40D4-8F1C-851148B150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DynScl</vt:lpstr>
      <vt:lpstr>Checklist</vt:lpstr>
      <vt:lpstr>Per Trk</vt:lpstr>
      <vt:lpstr>Axle Cal</vt:lpstr>
      <vt:lpstr>Total Cal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</dc:creator>
  <cp:keywords/>
  <dc:description/>
  <cp:lastModifiedBy>Rumesha Pathirana</cp:lastModifiedBy>
  <cp:revision/>
  <dcterms:created xsi:type="dcterms:W3CDTF">2022-09-30T16:04:54Z</dcterms:created>
  <dcterms:modified xsi:type="dcterms:W3CDTF">2023-08-10T06:07:01Z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0x010100894DB75757D99048B39FB0F2B5AAFE06</vt:lpwstr>
  </property>
</Properties>
</file>